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420" windowWidth="9720" windowHeight="7020" activeTab="1"/>
  </bookViews>
  <sheets>
    <sheet name="Титульный лист" sheetId="12" r:id="rId1"/>
    <sheet name="август" sheetId="14" r:id="rId2"/>
  </sheets>
  <definedNames>
    <definedName name="_xlnm.Print_Titles" localSheetId="1">август!$B:$B,август!$4:$6</definedName>
    <definedName name="_xlnm.Print_Area" localSheetId="1">август!$A$4:$AG$68</definedName>
  </definedNames>
  <calcPr calcId="145621" refMode="R1C1"/>
</workbook>
</file>

<file path=xl/calcChain.xml><?xml version="1.0" encoding="utf-8"?>
<calcChain xmlns="http://schemas.openxmlformats.org/spreadsheetml/2006/main">
  <c r="D19" i="14" l="1"/>
  <c r="F19" i="14" l="1"/>
  <c r="D51" i="14" l="1"/>
  <c r="F51" i="14"/>
  <c r="H51" i="14" s="1"/>
  <c r="E51" i="14"/>
  <c r="E49" i="14" s="1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O27" i="14"/>
  <c r="O26" i="14"/>
  <c r="U25" i="14"/>
  <c r="V25" i="14"/>
  <c r="W25" i="14"/>
  <c r="X25" i="14"/>
  <c r="Y25" i="14"/>
  <c r="Z25" i="14"/>
  <c r="AA25" i="14"/>
  <c r="AB25" i="14"/>
  <c r="AD25" i="14"/>
  <c r="AE25" i="14"/>
  <c r="AF25" i="14"/>
  <c r="S25" i="14"/>
  <c r="T25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Y64" i="14"/>
  <c r="Z64" i="14"/>
  <c r="AA64" i="14"/>
  <c r="AB64" i="14"/>
  <c r="AC64" i="14"/>
  <c r="AD64" i="14"/>
  <c r="AE64" i="14"/>
  <c r="AF64" i="14"/>
  <c r="K64" i="14"/>
  <c r="J64" i="14"/>
  <c r="I64" i="14"/>
  <c r="E64" i="14"/>
  <c r="F64" i="14"/>
  <c r="D64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D63" i="14"/>
  <c r="AE63" i="14"/>
  <c r="AF63" i="14"/>
  <c r="L63" i="14"/>
  <c r="K63" i="14"/>
  <c r="J63" i="14"/>
  <c r="I63" i="14"/>
  <c r="C63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Y62" i="14"/>
  <c r="Z62" i="14"/>
  <c r="AA62" i="14"/>
  <c r="AB62" i="14"/>
  <c r="AD62" i="14"/>
  <c r="AE62" i="14"/>
  <c r="AF62" i="14"/>
  <c r="I62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T51" i="14"/>
  <c r="U51" i="14"/>
  <c r="V51" i="14"/>
  <c r="W51" i="14"/>
  <c r="X51" i="14"/>
  <c r="X64" i="14" s="1"/>
  <c r="X62" i="14" s="1"/>
  <c r="Y51" i="14"/>
  <c r="Z51" i="14"/>
  <c r="AA51" i="14"/>
  <c r="AB51" i="14"/>
  <c r="AC51" i="14"/>
  <c r="AD51" i="14"/>
  <c r="AE51" i="14"/>
  <c r="AF51" i="14"/>
  <c r="S51" i="14"/>
  <c r="Q49" i="14"/>
  <c r="R49" i="14"/>
  <c r="P49" i="14"/>
  <c r="N50" i="14"/>
  <c r="O50" i="14"/>
  <c r="P50" i="14"/>
  <c r="M50" i="14"/>
  <c r="L51" i="14"/>
  <c r="K51" i="14"/>
  <c r="C49" i="14"/>
  <c r="H61" i="14"/>
  <c r="G61" i="14"/>
  <c r="H60" i="14"/>
  <c r="G60" i="14"/>
  <c r="H59" i="14"/>
  <c r="G59" i="14"/>
  <c r="H58" i="14"/>
  <c r="G58" i="14"/>
  <c r="H57" i="14"/>
  <c r="G57" i="14"/>
  <c r="H56" i="14"/>
  <c r="G56" i="14"/>
  <c r="H55" i="14"/>
  <c r="G55" i="14"/>
  <c r="H54" i="14"/>
  <c r="G54" i="14"/>
  <c r="H53" i="14"/>
  <c r="G53" i="14"/>
  <c r="H52" i="14"/>
  <c r="G52" i="14"/>
  <c r="G51" i="14"/>
  <c r="H50" i="14"/>
  <c r="G50" i="14"/>
  <c r="H48" i="14"/>
  <c r="G48" i="14"/>
  <c r="F24" i="14"/>
  <c r="H24" i="14" s="1"/>
  <c r="E24" i="14"/>
  <c r="D24" i="14"/>
  <c r="H64" i="14" l="1"/>
  <c r="G24" i="14"/>
  <c r="G20" i="14"/>
  <c r="H20" i="14"/>
  <c r="G21" i="14"/>
  <c r="H21" i="14"/>
  <c r="G22" i="14"/>
  <c r="H22" i="14"/>
  <c r="G23" i="14"/>
  <c r="H23" i="14"/>
  <c r="H19" i="14"/>
  <c r="G19" i="14"/>
  <c r="I16" i="14" l="1"/>
  <c r="J16" i="14"/>
  <c r="K16" i="14"/>
  <c r="L16" i="14"/>
  <c r="M16" i="14"/>
  <c r="N16" i="14"/>
  <c r="O16" i="14"/>
  <c r="P16" i="14"/>
  <c r="S16" i="14"/>
  <c r="T16" i="14"/>
  <c r="U16" i="14"/>
  <c r="W16" i="14"/>
  <c r="X16" i="14"/>
  <c r="Y16" i="14"/>
  <c r="Z16" i="14"/>
  <c r="AA16" i="14"/>
  <c r="AB16" i="14"/>
  <c r="AD16" i="14"/>
  <c r="AE16" i="14"/>
  <c r="AF16" i="14"/>
  <c r="C1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C46" i="14"/>
  <c r="F49" i="14" l="1"/>
  <c r="G49" i="14" l="1"/>
  <c r="D26" i="14"/>
  <c r="D63" i="14" s="1"/>
  <c r="D62" i="14" l="1"/>
  <c r="D49" i="14"/>
  <c r="H49" i="14" s="1"/>
  <c r="P48" i="14" l="1"/>
  <c r="F25" i="14"/>
  <c r="F16" i="14" s="1"/>
  <c r="E25" i="14"/>
  <c r="E16" i="14" s="1"/>
  <c r="D25" i="14"/>
  <c r="D16" i="14" s="1"/>
  <c r="P25" i="14"/>
  <c r="N49" i="14" l="1"/>
  <c r="E27" i="14" l="1"/>
  <c r="L25" i="14"/>
  <c r="K25" i="14"/>
  <c r="L26" i="14" l="1"/>
  <c r="L49" i="14"/>
  <c r="F26" i="14"/>
  <c r="F63" i="14" s="1"/>
  <c r="H25" i="14"/>
  <c r="H16" i="14" s="1"/>
  <c r="F62" i="14" l="1"/>
  <c r="H62" i="14" s="1"/>
  <c r="H63" i="14"/>
  <c r="H26" i="14"/>
  <c r="K23" i="14"/>
  <c r="O25" i="14"/>
  <c r="K49" i="14"/>
  <c r="E26" i="14"/>
  <c r="E63" i="14" s="1"/>
  <c r="E62" i="14" s="1"/>
  <c r="K26" i="14"/>
  <c r="C26" i="14"/>
  <c r="G26" i="14" s="1"/>
  <c r="O49" i="14"/>
  <c r="M49" i="14"/>
  <c r="J49" i="14"/>
  <c r="I49" i="14"/>
  <c r="AF44" i="14"/>
  <c r="AF43" i="14" s="1"/>
  <c r="AE44" i="14"/>
  <c r="AE43" i="14" s="1"/>
  <c r="AD44" i="14"/>
  <c r="AD43" i="14" s="1"/>
  <c r="AC44" i="14"/>
  <c r="AC43" i="14" s="1"/>
  <c r="AB44" i="14"/>
  <c r="AB43" i="14" s="1"/>
  <c r="AA44" i="14"/>
  <c r="Z44" i="14"/>
  <c r="Z43" i="14" s="1"/>
  <c r="Y44" i="14"/>
  <c r="Y43" i="14" s="1"/>
  <c r="X44" i="14"/>
  <c r="X43" i="14" s="1"/>
  <c r="W44" i="14"/>
  <c r="W43" i="14" s="1"/>
  <c r="V44" i="14"/>
  <c r="V43" i="14" s="1"/>
  <c r="U44" i="14"/>
  <c r="U43" i="14" s="1"/>
  <c r="T44" i="14"/>
  <c r="S44" i="14"/>
  <c r="S43" i="14" s="1"/>
  <c r="R44" i="14"/>
  <c r="R43" i="14" s="1"/>
  <c r="Q44" i="14"/>
  <c r="Q43" i="14" s="1"/>
  <c r="P44" i="14"/>
  <c r="P43" i="14" s="1"/>
  <c r="O44" i="14"/>
  <c r="O43" i="14" s="1"/>
  <c r="N44" i="14"/>
  <c r="N43" i="14" s="1"/>
  <c r="M44" i="14"/>
  <c r="M43" i="14" s="1"/>
  <c r="L44" i="14"/>
  <c r="L43" i="14" s="1"/>
  <c r="K44" i="14"/>
  <c r="J44" i="14"/>
  <c r="J43" i="14" s="1"/>
  <c r="I44" i="14"/>
  <c r="I43" i="14" s="1"/>
  <c r="H44" i="14"/>
  <c r="H43" i="14" s="1"/>
  <c r="G44" i="14"/>
  <c r="G43" i="14" s="1"/>
  <c r="F44" i="14"/>
  <c r="F43" i="14" s="1"/>
  <c r="D44" i="14"/>
  <c r="D43" i="14" s="1"/>
  <c r="C44" i="14"/>
  <c r="C43" i="14" s="1"/>
  <c r="AA43" i="14"/>
  <c r="T43" i="14"/>
  <c r="AF33" i="14"/>
  <c r="AF32" i="14" s="1"/>
  <c r="AE33" i="14"/>
  <c r="AE32" i="14" s="1"/>
  <c r="AD33" i="14"/>
  <c r="AD32" i="14" s="1"/>
  <c r="AC33" i="14"/>
  <c r="AC32" i="14" s="1"/>
  <c r="AB33" i="14"/>
  <c r="AB32" i="14" s="1"/>
  <c r="AA33" i="14"/>
  <c r="AA32" i="14" s="1"/>
  <c r="Z33" i="14"/>
  <c r="Z32" i="14" s="1"/>
  <c r="Y33" i="14"/>
  <c r="Y32" i="14" s="1"/>
  <c r="X33" i="14"/>
  <c r="X32" i="14" s="1"/>
  <c r="W33" i="14"/>
  <c r="W32" i="14" s="1"/>
  <c r="V33" i="14"/>
  <c r="V32" i="14" s="1"/>
  <c r="U33" i="14"/>
  <c r="U32" i="14" s="1"/>
  <c r="T33" i="14"/>
  <c r="T32" i="14" s="1"/>
  <c r="S33" i="14"/>
  <c r="S32" i="14" s="1"/>
  <c r="R33" i="14"/>
  <c r="R32" i="14" s="1"/>
  <c r="Q33" i="14"/>
  <c r="Q32" i="14" s="1"/>
  <c r="P33" i="14"/>
  <c r="P32" i="14" s="1"/>
  <c r="O33" i="14"/>
  <c r="O32" i="14" s="1"/>
  <c r="N33" i="14"/>
  <c r="N32" i="14" s="1"/>
  <c r="M33" i="14"/>
  <c r="M32" i="14" s="1"/>
  <c r="L33" i="14"/>
  <c r="L32" i="14" s="1"/>
  <c r="K33" i="14"/>
  <c r="K32" i="14" s="1"/>
  <c r="J33" i="14"/>
  <c r="J32" i="14" s="1"/>
  <c r="I33" i="14"/>
  <c r="I32" i="14" s="1"/>
  <c r="H33" i="14"/>
  <c r="H32" i="14" s="1"/>
  <c r="G33" i="14"/>
  <c r="F33" i="14"/>
  <c r="F32" i="14" s="1"/>
  <c r="D33" i="14"/>
  <c r="D32" i="14" s="1"/>
  <c r="C33" i="14"/>
  <c r="C32" i="14" s="1"/>
  <c r="N27" i="14"/>
  <c r="M27" i="14"/>
  <c r="K27" i="14"/>
  <c r="J27" i="14"/>
  <c r="I27" i="14"/>
  <c r="F27" i="14"/>
  <c r="D27" i="14"/>
  <c r="C27" i="14"/>
  <c r="R25" i="14"/>
  <c r="R16" i="14" s="1"/>
  <c r="N26" i="14"/>
  <c r="M26" i="14"/>
  <c r="J26" i="14"/>
  <c r="J25" i="14" s="1"/>
  <c r="I26" i="14"/>
  <c r="AF14" i="14"/>
  <c r="AF13" i="14" s="1"/>
  <c r="AE14" i="14"/>
  <c r="AE13" i="14" s="1"/>
  <c r="AD14" i="14"/>
  <c r="AD13" i="14" s="1"/>
  <c r="AC14" i="14"/>
  <c r="AB14" i="14"/>
  <c r="AB13" i="14" s="1"/>
  <c r="AA14" i="14"/>
  <c r="Z14" i="14"/>
  <c r="Z13" i="14" s="1"/>
  <c r="Y14" i="14"/>
  <c r="Y13" i="14" s="1"/>
  <c r="X14" i="14"/>
  <c r="X13" i="14" s="1"/>
  <c r="W14" i="14"/>
  <c r="W13" i="14" s="1"/>
  <c r="V14" i="14"/>
  <c r="V13" i="14" s="1"/>
  <c r="U14" i="14"/>
  <c r="U13" i="14" s="1"/>
  <c r="T14" i="14"/>
  <c r="T13" i="14" s="1"/>
  <c r="S14" i="14"/>
  <c r="S13" i="14" s="1"/>
  <c r="R14" i="14"/>
  <c r="R13" i="14" s="1"/>
  <c r="Q14" i="14"/>
  <c r="Q13" i="14" s="1"/>
  <c r="P14" i="14"/>
  <c r="O14" i="14"/>
  <c r="O13" i="14" s="1"/>
  <c r="N14" i="14"/>
  <c r="N13" i="14" s="1"/>
  <c r="M14" i="14"/>
  <c r="M13" i="14" s="1"/>
  <c r="L14" i="14"/>
  <c r="L13" i="14" s="1"/>
  <c r="K14" i="14"/>
  <c r="K13" i="14" s="1"/>
  <c r="J14" i="14"/>
  <c r="J13" i="14" s="1"/>
  <c r="I14" i="14"/>
  <c r="I13" i="14" s="1"/>
  <c r="H14" i="14"/>
  <c r="H13" i="14" s="1"/>
  <c r="G14" i="14"/>
  <c r="G13" i="14" s="1"/>
  <c r="F14" i="14"/>
  <c r="F13" i="14" s="1"/>
  <c r="D14" i="14"/>
  <c r="D13" i="14" s="1"/>
  <c r="C14" i="14"/>
  <c r="C13" i="14" s="1"/>
  <c r="K43" i="14"/>
  <c r="P13" i="14"/>
  <c r="G32" i="14"/>
  <c r="M25" i="14" l="1"/>
  <c r="N25" i="14"/>
  <c r="C25" i="14"/>
  <c r="G25" i="14" s="1"/>
  <c r="G16" i="14" s="1"/>
  <c r="G27" i="14"/>
  <c r="Q25" i="14"/>
  <c r="Q16" i="14" s="1"/>
  <c r="H27" i="14"/>
  <c r="V16" i="14"/>
  <c r="I25" i="14"/>
  <c r="AA13" i="14"/>
  <c r="C64" i="14" l="1"/>
  <c r="G64" i="14" s="1"/>
  <c r="G63" i="14" l="1"/>
  <c r="C62" i="14"/>
  <c r="G62" i="14" s="1"/>
  <c r="AC25" i="14"/>
  <c r="AC16" i="14" s="1"/>
  <c r="AC63" i="14"/>
  <c r="AC62" i="14"/>
</calcChain>
</file>

<file path=xl/sharedStrings.xml><?xml version="1.0" encoding="utf-8"?>
<sst xmlns="http://schemas.openxmlformats.org/spreadsheetml/2006/main" count="322" uniqueCount="86">
  <si>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</si>
  <si>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</si>
  <si>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</si>
  <si>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</si>
  <si>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</si>
  <si>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</si>
  <si>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</si>
  <si>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</si>
  <si>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</si>
  <si>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</si>
  <si>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</si>
  <si>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</si>
  <si>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</si>
  <si>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</si>
  <si>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</si>
  <si>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</si>
  <si>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</si>
  <si>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</si>
  <si>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</si>
  <si>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</si>
  <si>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</si>
  <si>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</si>
  <si>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</si>
  <si>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</si>
  <si>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</si>
  <si>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</si>
  <si>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</si>
  <si>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</si>
  <si>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1.3.</t>
  </si>
  <si>
    <t>Подпрограмма 2 «Развитие животноводства, переработки и реализации продукции животноводства»</t>
  </si>
  <si>
    <t>2.1.</t>
  </si>
  <si>
    <t>2.2.</t>
  </si>
  <si>
    <t>2.3.</t>
  </si>
  <si>
    <t>3.2.</t>
  </si>
  <si>
    <t>3.3.</t>
  </si>
  <si>
    <t>1.5.</t>
  </si>
  <si>
    <t>1.4.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</si>
  <si>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</si>
  <si>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</si>
  <si>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</si>
  <si>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</si>
  <si>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Мероприятие:</t>
  </si>
  <si>
    <t>Задача 1. Увеличение объемов производства и переработки основных видов продукции растениеводства</t>
  </si>
  <si>
    <t>Задача 2. Развитие социально значимых отраслей животноводства</t>
  </si>
  <si>
    <t>Субсидии на реализацию товарного мяса крупного и мелкого рогатого скота, лошадей;</t>
  </si>
  <si>
    <t>Субсидии на реализацию товарного молока и молокопродуктов;</t>
  </si>
  <si>
    <t>Субсидии на реализацию мяса тяжеловесного (не менее 450 кг) молодняка (в возрасте не старше 18 мес.) крупного рогатого скота;</t>
  </si>
  <si>
    <t>1.1.Развитие подотрасли растениеводства, переработки и реализации продукции растениеводства: 
Субсидирование части затрат на производство и реализацию продукции растениеводства в защищенном грунте
Субсидирование части затрат на производство и реализацию продукции растениеводства в открытом грунте</t>
  </si>
  <si>
    <t>Развитие прочих отраслей животноводства:
Развитие свиноводства;
Развитие птицеводства;
Развитие кролиководства и звероводства
Субсидии на содержание маточного поголовья животных (личные подсобные хозяйства)</t>
  </si>
  <si>
    <t>2.2. 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</si>
  <si>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 xml:space="preserve">2.1. Развитие молочного животноводства, переработки и реализации продукции животноводства: </t>
  </si>
  <si>
    <t>Подпрограмма 3. «Поддержка малых форм хозяйствования»</t>
  </si>
  <si>
    <t>Задача 3. Создание условий для увеличения количества субъектов малого предпринимательства, 
занимающихся сельскохозяйственным производством</t>
  </si>
  <si>
    <t>3.1. Поддержка малых форм хозяйствования 
Предоставление субсидий на возмещение части затрат на развитие материально-технической базы (за исключением личных подсобных хозяйств)</t>
  </si>
  <si>
    <t>Подпрограмма 4. «Развитие системы заготовки и переработки дикоросов»</t>
  </si>
  <si>
    <t>Задача 4. Создание благоприятных условий для развития заготовки и переработки дикоросов</t>
  </si>
  <si>
    <t>4.1. Развитие системы заготовки и переработки дикоросов:</t>
  </si>
  <si>
    <t xml:space="preserve">Субсидирование продукции дикоросов, заготовленной на территории автономного округа при реализации переработчикам, а также государственным, муниципальным предприятиям и бюджетным, муниципальным учреждениям социальной сферы Ханты-Мансийского автономного округа – Югры; </t>
  </si>
  <si>
    <t>Субсидирование глубокой переработки продукции дикоросов, заготовленных на территории Ханты-Мансийского автономного округа – Югры;</t>
  </si>
  <si>
    <t>Предоставление субсидий на возмещение части затрат на возведение (строительство), оснащение, страхование пунктов по приемке дикоросов, приобретение материально-технических средств и оборудования для хранения, транспортировки и переработке дикоросов;</t>
  </si>
  <si>
    <t>Компенсация части затрат на организацию презентации продукции из дикоросов, участие в выставках – ярмарках, форумах.</t>
  </si>
  <si>
    <t>Задача 5. 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</t>
  </si>
  <si>
    <t>5.1. Обеспечение осуществления отлова, транспортировки, учета, содержания, умерщвления, утилизации безнадзорных и бродячих животных</t>
  </si>
  <si>
    <t>Задача 6. Создание условий для расширения рынка сельскохозяйственной продукции</t>
  </si>
  <si>
    <t>Задача 7. Формирование благоприятного общественного мнения и повышения престижа сельскохозяйственной деятельности</t>
  </si>
  <si>
    <t>6.1. Оказание содействия в подборе земельных участков организациям агропромышленного комплекса, крестьянским (фермерским) хозяйствам и индивидуальным предпринимателям, занимающимся сельскохозяйственным производством в соответствии с утвержденным генеральным планом застройки города Когалыма</t>
  </si>
  <si>
    <t>7.1. Проведение совещаний, круглых столов и других мероприятий с руководителями крестьянских (фермерских) хозяйств и индивидуальными предпринимателями, занимающимися сельскохозяйственным производством, по разъяснению действующих нормативных актов в сфере сельскохозяйственной деятельности</t>
  </si>
  <si>
    <t>-</t>
  </si>
  <si>
    <t>7.2. Публикация в средствах массовой информации, на сайте Администрации города материалов, связанных с реализацией программы на территории города Когалыма</t>
  </si>
  <si>
    <t>7.3. Оказание информационной, методической, консультативной поддержки в области сельскохозяйственной деятельности</t>
  </si>
  <si>
    <t>_____________________________Т.И.Черных</t>
  </si>
  <si>
    <t>План на 2015 год</t>
  </si>
  <si>
    <t>"Развитие агропромышленного комплекса и рынков сельскохозяйственной продукции, сырья и продовольствия в городе Когалыме в 2014-2017 годах"</t>
  </si>
  <si>
    <t>Муниципальная программа «Развитие агропромышленного комплекса и рынков сельскохозяйственной продукции, сырья и продовольствия в городе Когалыме в 2014 - 2017 годах»</t>
  </si>
  <si>
    <t>Подпрограмма 5 «Обеспечение стабильной благополучной эпизоотической обстановки в г.Когалыме и защита населения от болезней общих для человека и животных»</t>
  </si>
  <si>
    <t>2015 год</t>
  </si>
  <si>
    <t>Подпрограмма 5 «Обеспечение стабильной благополучной эпизоотической обстановки в городе Когалыме и защита населения от болезней общих для человека и животных»</t>
  </si>
  <si>
    <t>По состоянию на 01.09.2015 постановление о предоставлении субсидии за июль Главе КФХ Шиманской Л.И.находится на согласовании. Плановые лимиты за август будут выплачены в начале сентября. Предоставление субсидии носит заявительный характер, перечисление денежных средств из бюджета округа осуществляется по фактически предоставленным отчетным документам. Плановое распределение по месяцам производилось пропорционально доведенным лимитам.</t>
  </si>
  <si>
    <t xml:space="preserve"> Предоставление субсидии носит заявительный характер, перечисление денежных средств из местного бюджета осуществляется по фактически предоставленным отчетным документам. Плановое распределение по месяцам производилось пропорционально доведенным лимитам.</t>
  </si>
  <si>
    <t>План на 31.08.2015</t>
  </si>
  <si>
    <t>Профинансировано на 31.08.2015</t>
  </si>
  <si>
    <t>на 31.08.2015</t>
  </si>
  <si>
    <t>Заместитель начальника управления экономики</t>
  </si>
  <si>
    <t>Ю.Л.Спиридонова</t>
  </si>
  <si>
    <t>Оплата услуг по отлову, транспортировке, содержанию, учету, умерщвлению и утилизации безнадзорных и бродячих домашних животных согласно условиям заключенного муниципального контракта производится за фактически оказанные услуги. Плановое распределение по месяцам производилось пропорционально доведенным лимитам. По состоянию на 01.09.2015 отловлено и транспортировано 616 гол.</t>
  </si>
  <si>
    <t>на 01.09.2015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</si>
</sst>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_ ;[Red]\-#,##0.0\ "/>
    <numFmt numFmtId="166" formatCode="0.000"/>
  </numFmts>
  <fonts count="24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</font>
    <font>
      <sz val="14"/>
      <color indexed="8"/>
      <name val="Times New Roman"/>
      <family val="1"/>
      <charset val="204"/>
    </font>
    <font>
      <sz val="13"/>
      <name val="Arial"/>
      <family val="2"/>
      <charset val="204"/>
    </font>
    <font>
      <sz val="15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/>
    <xf numFmtId="0" fontId="4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165" fontId="5" fillId="0" borderId="5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4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4" fillId="0" borderId="7" xfId="0" applyNumberFormat="1" applyFont="1" applyBorder="1" applyAlignment="1">
      <alignment horizontal="center" vertical="top"/>
    </xf>
    <xf numFmtId="2" fontId="14" fillId="0" borderId="7" xfId="0" applyNumberFormat="1" applyFont="1" applyBorder="1" applyAlignment="1">
      <alignment vertical="top" wrapText="1"/>
    </xf>
    <xf numFmtId="2" fontId="3" fillId="0" borderId="7" xfId="1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7" xfId="0" applyNumberFormat="1" applyFont="1" applyFill="1" applyBorder="1" applyAlignment="1" applyProtection="1">
      <alignment horizontal="right" vertical="center" wrapText="1"/>
    </xf>
    <xf numFmtId="2" fontId="5" fillId="0" borderId="7" xfId="0" applyNumberFormat="1" applyFont="1" applyFill="1" applyBorder="1" applyAlignment="1">
      <alignment horizontal="justify" vertical="center" wrapText="1"/>
    </xf>
    <xf numFmtId="2" fontId="15" fillId="0" borderId="1" xfId="0" applyNumberFormat="1" applyFont="1" applyBorder="1" applyAlignment="1">
      <alignment vertical="top"/>
    </xf>
    <xf numFmtId="2" fontId="15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vertical="top"/>
    </xf>
    <xf numFmtId="2" fontId="13" fillId="0" borderId="5" xfId="0" applyNumberFormat="1" applyFont="1" applyBorder="1" applyAlignment="1">
      <alignment vertical="top" wrapText="1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justify" vertical="center" wrapText="1"/>
    </xf>
    <xf numFmtId="2" fontId="1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justify" vertical="center" wrapText="1"/>
    </xf>
    <xf numFmtId="2" fontId="5" fillId="0" borderId="8" xfId="0" applyNumberFormat="1" applyFont="1" applyFill="1" applyBorder="1" applyAlignment="1" applyProtection="1">
      <alignment vertical="center" wrapText="1"/>
    </xf>
    <xf numFmtId="2" fontId="5" fillId="0" borderId="8" xfId="0" applyNumberFormat="1" applyFont="1" applyFill="1" applyBorder="1" applyAlignment="1">
      <alignment horizontal="justify" vertical="center" wrapText="1"/>
    </xf>
    <xf numFmtId="2" fontId="18" fillId="0" borderId="1" xfId="0" applyNumberFormat="1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center" wrapText="1"/>
    </xf>
    <xf numFmtId="2" fontId="20" fillId="0" borderId="1" xfId="0" applyNumberFormat="1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15" fillId="0" borderId="6" xfId="0" applyNumberFormat="1" applyFont="1" applyBorder="1" applyAlignment="1">
      <alignment vertical="top"/>
    </xf>
    <xf numFmtId="2" fontId="2" fillId="3" borderId="1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vertical="top"/>
    </xf>
    <xf numFmtId="2" fontId="13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vertical="top"/>
    </xf>
    <xf numFmtId="2" fontId="13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left" vertical="top" wrapText="1"/>
    </xf>
    <xf numFmtId="2" fontId="14" fillId="0" borderId="0" xfId="0" applyNumberFormat="1" applyFont="1" applyBorder="1" applyAlignment="1">
      <alignment horizontal="left" vertical="top"/>
    </xf>
    <xf numFmtId="2" fontId="13" fillId="0" borderId="8" xfId="0" applyNumberFormat="1" applyFont="1" applyBorder="1" applyAlignment="1">
      <alignment horizontal="left" vertical="top" wrapText="1"/>
    </xf>
    <xf numFmtId="2" fontId="14" fillId="0" borderId="9" xfId="0" applyNumberFormat="1" applyFont="1" applyBorder="1" applyAlignment="1">
      <alignment horizontal="left" vertical="top"/>
    </xf>
    <xf numFmtId="2" fontId="14" fillId="0" borderId="10" xfId="0" applyNumberFormat="1" applyFont="1" applyBorder="1" applyAlignment="1">
      <alignment horizontal="left" vertical="top"/>
    </xf>
    <xf numFmtId="2" fontId="5" fillId="0" borderId="7" xfId="0" applyNumberFormat="1" applyFont="1" applyFill="1" applyBorder="1" applyAlignment="1" applyProtection="1">
      <alignment vertical="center" wrapText="1"/>
    </xf>
    <xf numFmtId="2" fontId="14" fillId="0" borderId="5" xfId="0" applyNumberFormat="1" applyFont="1" applyBorder="1" applyAlignment="1">
      <alignment horizontal="center" vertical="top"/>
    </xf>
    <xf numFmtId="2" fontId="14" fillId="0" borderId="5" xfId="0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center" wrapText="1"/>
    </xf>
    <xf numFmtId="2" fontId="14" fillId="0" borderId="1" xfId="1" applyNumberFormat="1" applyFont="1" applyBorder="1" applyAlignment="1">
      <alignment horizontal="center" vertical="top"/>
    </xf>
    <xf numFmtId="2" fontId="16" fillId="0" borderId="1" xfId="1" applyNumberFormat="1" applyFont="1" applyBorder="1" applyAlignment="1">
      <alignment horizontal="center" vertical="top"/>
    </xf>
    <xf numFmtId="2" fontId="11" fillId="0" borderId="0" xfId="0" applyNumberFormat="1" applyFont="1" applyAlignment="1">
      <alignment vertical="top" wrapText="1"/>
    </xf>
    <xf numFmtId="2" fontId="2" fillId="0" borderId="1" xfId="1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top"/>
    </xf>
    <xf numFmtId="2" fontId="13" fillId="0" borderId="1" xfId="1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1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vertical="top" wrapText="1"/>
    </xf>
    <xf numFmtId="2" fontId="16" fillId="0" borderId="1" xfId="1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justify" vertical="center" wrapText="1"/>
    </xf>
    <xf numFmtId="2" fontId="15" fillId="0" borderId="1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vertical="center" wrapText="1"/>
    </xf>
    <xf numFmtId="2" fontId="3" fillId="0" borderId="5" xfId="0" applyNumberFormat="1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justify" vertical="center" wrapText="1"/>
    </xf>
    <xf numFmtId="166" fontId="3" fillId="0" borderId="0" xfId="0" applyNumberFormat="1" applyFont="1" applyFill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6" fontId="14" fillId="0" borderId="3" xfId="0" applyNumberFormat="1" applyFont="1" applyFill="1" applyBorder="1" applyAlignment="1">
      <alignment horizontal="left" vertical="top"/>
    </xf>
    <xf numFmtId="166" fontId="14" fillId="0" borderId="1" xfId="0" applyNumberFormat="1" applyFont="1" applyFill="1" applyBorder="1" applyAlignment="1">
      <alignment horizontal="left" vertical="top"/>
    </xf>
    <xf numFmtId="166" fontId="3" fillId="0" borderId="7" xfId="0" applyNumberFormat="1" applyFont="1" applyFill="1" applyBorder="1" applyAlignment="1" applyProtection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 applyProtection="1">
      <alignment horizontal="right" vertical="center" wrapText="1"/>
    </xf>
    <xf numFmtId="166" fontId="18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left" vertical="top"/>
    </xf>
    <xf numFmtId="166" fontId="14" fillId="0" borderId="9" xfId="0" applyNumberFormat="1" applyFont="1" applyBorder="1" applyAlignment="1">
      <alignment horizontal="left" vertical="top"/>
    </xf>
    <xf numFmtId="166" fontId="3" fillId="0" borderId="1" xfId="1" applyNumberFormat="1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center" vertical="top"/>
    </xf>
    <xf numFmtId="166" fontId="2" fillId="0" borderId="1" xfId="1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center" vertical="top"/>
    </xf>
    <xf numFmtId="166" fontId="13" fillId="0" borderId="1" xfId="1" applyNumberFormat="1" applyFont="1" applyBorder="1" applyAlignment="1">
      <alignment horizontal="right" vertical="center"/>
    </xf>
    <xf numFmtId="166" fontId="15" fillId="0" borderId="1" xfId="1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66" fontId="6" fillId="0" borderId="0" xfId="0" applyNumberFormat="1" applyFont="1" applyFill="1" applyAlignment="1">
      <alignment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right" vertical="center"/>
    </xf>
    <xf numFmtId="0" fontId="18" fillId="3" borderId="1" xfId="0" applyFont="1" applyFill="1" applyBorder="1" applyAlignment="1">
      <alignment vertical="top"/>
    </xf>
    <xf numFmtId="166" fontId="3" fillId="0" borderId="7" xfId="1" applyNumberFormat="1" applyFont="1" applyBorder="1" applyAlignment="1">
      <alignment horizontal="right" vertical="center"/>
    </xf>
    <xf numFmtId="166" fontId="14" fillId="0" borderId="1" xfId="1" applyNumberFormat="1" applyFont="1" applyBorder="1" applyAlignment="1">
      <alignment horizontal="center" vertical="top"/>
    </xf>
    <xf numFmtId="0" fontId="3" fillId="0" borderId="0" xfId="0" applyNumberFormat="1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right" vertical="center"/>
    </xf>
    <xf numFmtId="9" fontId="2" fillId="0" borderId="1" xfId="2" applyFont="1" applyBorder="1" applyAlignment="1">
      <alignment horizontal="right" vertical="center" wrapText="1"/>
    </xf>
    <xf numFmtId="9" fontId="3" fillId="0" borderId="1" xfId="2" applyFont="1" applyFill="1" applyBorder="1" applyAlignment="1">
      <alignment horizontal="right" vertical="center" wrapText="1"/>
    </xf>
    <xf numFmtId="9" fontId="3" fillId="0" borderId="5" xfId="2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 applyProtection="1">
      <alignment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vertical="top" wrapText="1"/>
    </xf>
    <xf numFmtId="2" fontId="18" fillId="4" borderId="6" xfId="0" applyNumberFormat="1" applyFont="1" applyFill="1" applyBorder="1" applyAlignment="1">
      <alignment vertical="top" wrapText="1"/>
    </xf>
    <xf numFmtId="2" fontId="18" fillId="4" borderId="11" xfId="0" applyNumberFormat="1" applyFont="1" applyFill="1" applyBorder="1" applyAlignment="1">
      <alignment vertical="top" wrapText="1"/>
    </xf>
    <xf numFmtId="0" fontId="18" fillId="4" borderId="11" xfId="0" applyFont="1" applyFill="1" applyBorder="1" applyAlignment="1">
      <alignment vertical="top"/>
    </xf>
    <xf numFmtId="0" fontId="18" fillId="4" borderId="6" xfId="0" applyFont="1" applyFill="1" applyBorder="1" applyAlignment="1">
      <alignment vertical="top" wrapText="1"/>
    </xf>
    <xf numFmtId="2" fontId="18" fillId="4" borderId="6" xfId="0" applyNumberFormat="1" applyFont="1" applyFill="1" applyBorder="1" applyAlignment="1">
      <alignment vertical="top"/>
    </xf>
    <xf numFmtId="2" fontId="18" fillId="4" borderId="11" xfId="0" applyNumberFormat="1" applyFont="1" applyFill="1" applyBorder="1" applyAlignment="1">
      <alignment vertical="top"/>
    </xf>
    <xf numFmtId="2" fontId="3" fillId="0" borderId="3" xfId="0" applyNumberFormat="1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 vertical="top"/>
    </xf>
    <xf numFmtId="2" fontId="18" fillId="4" borderId="1" xfId="0" applyNumberFormat="1" applyFont="1" applyFill="1" applyBorder="1" applyAlignment="1">
      <alignment vertical="center" wrapText="1"/>
    </xf>
    <xf numFmtId="2" fontId="18" fillId="4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/>
    </xf>
    <xf numFmtId="9" fontId="2" fillId="0" borderId="1" xfId="2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22" fillId="0" borderId="0" xfId="0" applyFont="1" applyAlignment="1"/>
    <xf numFmtId="0" fontId="18" fillId="3" borderId="6" xfId="0" applyFont="1" applyFill="1" applyBorder="1" applyAlignment="1">
      <alignment horizontal="center" vertical="top"/>
    </xf>
    <xf numFmtId="0" fontId="18" fillId="3" borderId="11" xfId="0" applyFont="1" applyFill="1" applyBorder="1" applyAlignment="1">
      <alignment horizontal="center" vertical="top"/>
    </xf>
    <xf numFmtId="0" fontId="18" fillId="3" borderId="1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2" fontId="18" fillId="4" borderId="6" xfId="0" applyNumberFormat="1" applyFont="1" applyFill="1" applyBorder="1" applyAlignment="1">
      <alignment horizontal="left" vertical="top"/>
    </xf>
    <xf numFmtId="0" fontId="0" fillId="0" borderId="11" xfId="0" applyBorder="1" applyAlignment="1"/>
    <xf numFmtId="165" fontId="11" fillId="0" borderId="0" xfId="0" applyNumberFormat="1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2" fontId="15" fillId="0" borderId="13" xfId="0" applyNumberFormat="1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left" vertical="top"/>
    </xf>
    <xf numFmtId="2" fontId="15" fillId="0" borderId="14" xfId="0" applyNumberFormat="1" applyFont="1" applyBorder="1" applyAlignment="1">
      <alignment horizontal="left" vertical="top"/>
    </xf>
    <xf numFmtId="2" fontId="18" fillId="4" borderId="6" xfId="0" applyNumberFormat="1" applyFont="1" applyFill="1" applyBorder="1" applyAlignment="1">
      <alignment horizontal="center" vertical="top"/>
    </xf>
    <xf numFmtId="2" fontId="18" fillId="4" borderId="11" xfId="0" applyNumberFormat="1" applyFont="1" applyFill="1" applyBorder="1" applyAlignment="1">
      <alignment horizontal="center" vertical="top"/>
    </xf>
    <xf numFmtId="2" fontId="18" fillId="4" borderId="1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horizontal="left" vertical="center" wrapText="1"/>
    </xf>
    <xf numFmtId="165" fontId="11" fillId="0" borderId="0" xfId="0" applyNumberFormat="1" applyFont="1" applyFill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4" workbookViewId="0">
      <selection activeCell="D17" sqref="D17:F17"/>
    </sheetView>
  </sheetViews>
  <sheetFormatPr defaultRowHeight="12.75" x14ac:dyDescent="0.2"/>
  <cols>
    <col min="1" max="16384" width="9.140625" style="16"/>
  </cols>
  <sheetData>
    <row r="1" spans="1:9" ht="18.75" x14ac:dyDescent="0.3">
      <c r="A1" s="170"/>
      <c r="B1" s="170"/>
    </row>
    <row r="10" spans="1:9" ht="23.25" x14ac:dyDescent="0.35">
      <c r="A10" s="171" t="s">
        <v>38</v>
      </c>
      <c r="B10" s="171"/>
      <c r="C10" s="171"/>
      <c r="D10" s="171"/>
      <c r="E10" s="171"/>
      <c r="F10" s="171"/>
      <c r="G10" s="171"/>
      <c r="H10" s="171"/>
      <c r="I10" s="171"/>
    </row>
    <row r="11" spans="1:9" ht="23.25" x14ac:dyDescent="0.35">
      <c r="A11" s="171" t="s">
        <v>22</v>
      </c>
      <c r="B11" s="171"/>
      <c r="C11" s="171"/>
      <c r="D11" s="171"/>
      <c r="E11" s="171"/>
      <c r="F11" s="171"/>
      <c r="G11" s="171"/>
      <c r="H11" s="171"/>
      <c r="I11" s="171"/>
    </row>
    <row r="13" spans="1:9" ht="27" customHeight="1" x14ac:dyDescent="0.3">
      <c r="A13" s="172" t="s">
        <v>23</v>
      </c>
      <c r="B13" s="172"/>
      <c r="C13" s="172"/>
      <c r="D13" s="172"/>
      <c r="E13" s="172"/>
      <c r="F13" s="172"/>
      <c r="G13" s="172"/>
      <c r="H13" s="172"/>
      <c r="I13" s="172"/>
    </row>
    <row r="14" spans="1:9" ht="27" customHeight="1" x14ac:dyDescent="0.3">
      <c r="A14" s="172" t="s">
        <v>24</v>
      </c>
      <c r="B14" s="172"/>
      <c r="C14" s="172"/>
      <c r="D14" s="172"/>
      <c r="E14" s="172"/>
      <c r="F14" s="172"/>
      <c r="G14" s="172"/>
      <c r="H14" s="172"/>
      <c r="I14" s="172"/>
    </row>
    <row r="15" spans="1:9" ht="61.5" customHeight="1" x14ac:dyDescent="0.3">
      <c r="A15" s="173" t="s">
        <v>72</v>
      </c>
      <c r="B15" s="173"/>
      <c r="C15" s="173"/>
      <c r="D15" s="173"/>
      <c r="E15" s="173"/>
      <c r="F15" s="173"/>
      <c r="G15" s="173"/>
      <c r="H15" s="173"/>
      <c r="I15" s="173"/>
    </row>
    <row r="17" spans="4:6" ht="19.5" x14ac:dyDescent="0.3">
      <c r="D17" s="174" t="s">
        <v>85</v>
      </c>
      <c r="E17" s="175"/>
      <c r="F17" s="175"/>
    </row>
    <row r="46" spans="1:9" ht="16.5" x14ac:dyDescent="0.25">
      <c r="A46" s="169" t="s">
        <v>25</v>
      </c>
      <c r="B46" s="169"/>
      <c r="C46" s="169"/>
      <c r="D46" s="169"/>
      <c r="E46" s="169"/>
      <c r="F46" s="169"/>
      <c r="G46" s="169"/>
      <c r="H46" s="169"/>
      <c r="I46" s="169"/>
    </row>
    <row r="47" spans="1:9" ht="16.5" x14ac:dyDescent="0.25">
      <c r="A47" s="169" t="s">
        <v>75</v>
      </c>
      <c r="B47" s="169"/>
      <c r="C47" s="169"/>
      <c r="D47" s="169"/>
      <c r="E47" s="169"/>
      <c r="F47" s="169"/>
      <c r="G47" s="169"/>
      <c r="H47" s="169"/>
      <c r="I47" s="169"/>
    </row>
  </sheetData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7:F17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showGridLines="0" tabSelected="1" view="pageBreakPreview" topLeftCell="B4" zoomScale="70" zoomScaleNormal="70" zoomScaleSheetLayoutView="70" workbookViewId="0">
      <pane xSplit="1" ySplit="3" topLeftCell="D19" activePane="bottomRight" state="frozen"/>
      <selection activeCell="B4" sqref="B4"/>
      <selection pane="topRight" activeCell="C4" sqref="C4"/>
      <selection pane="bottomLeft" activeCell="B7" sqref="B7"/>
      <selection pane="bottomRight" activeCell="E19" sqref="E19"/>
    </sheetView>
  </sheetViews>
  <sheetFormatPr defaultRowHeight="15.75" x14ac:dyDescent="0.2"/>
  <cols>
    <col min="1" max="1" width="0" style="1" hidden="1" customWidth="1"/>
    <col min="2" max="2" width="50" style="3" customWidth="1"/>
    <col min="3" max="3" width="15" style="3" customWidth="1"/>
    <col min="4" max="4" width="13.85546875" style="4" customWidth="1"/>
    <col min="5" max="5" width="15.7109375" style="111" customWidth="1"/>
    <col min="6" max="6" width="15.28515625" style="111" customWidth="1"/>
    <col min="7" max="7" width="14.7109375" style="4" customWidth="1"/>
    <col min="8" max="8" width="14.42578125" style="4" customWidth="1"/>
    <col min="9" max="9" width="11.42578125" style="1" customWidth="1"/>
    <col min="10" max="10" width="12.7109375" style="1" customWidth="1"/>
    <col min="11" max="11" width="13.5703125" style="111" customWidth="1"/>
    <col min="12" max="12" width="13.7109375" style="1" customWidth="1"/>
    <col min="13" max="13" width="13.140625" style="1" customWidth="1"/>
    <col min="14" max="14" width="12.85546875" style="1" customWidth="1"/>
    <col min="15" max="15" width="13.7109375" style="111" customWidth="1"/>
    <col min="16" max="16" width="14.5703125" style="1" customWidth="1"/>
    <col min="17" max="17" width="13.5703125" style="1" customWidth="1"/>
    <col min="18" max="18" width="13.85546875" style="1" customWidth="1"/>
    <col min="19" max="19" width="13.28515625" style="1" customWidth="1"/>
    <col min="20" max="20" width="12" style="1" customWidth="1"/>
    <col min="21" max="21" width="14.5703125" style="4" customWidth="1"/>
    <col min="22" max="22" width="13.85546875" style="4" customWidth="1"/>
    <col min="23" max="24" width="14.140625" style="4" customWidth="1"/>
    <col min="25" max="25" width="13.42578125" style="4" customWidth="1"/>
    <col min="26" max="26" width="13.28515625" style="4" customWidth="1"/>
    <col min="27" max="27" width="14" style="4" customWidth="1"/>
    <col min="28" max="28" width="13.85546875" style="4" customWidth="1"/>
    <col min="29" max="30" width="13.5703125" style="4" customWidth="1"/>
    <col min="31" max="31" width="13.7109375" style="4" customWidth="1"/>
    <col min="32" max="32" width="14.7109375" style="4" customWidth="1"/>
    <col min="33" max="33" width="48.42578125" style="3" customWidth="1"/>
    <col min="34" max="16384" width="9.140625" style="1"/>
  </cols>
  <sheetData>
    <row r="1" spans="1:33" ht="28.5" hidden="1" customHeight="1" x14ac:dyDescent="0.2">
      <c r="B1" s="17"/>
      <c r="H1" s="180"/>
      <c r="I1" s="180"/>
      <c r="J1" s="15"/>
      <c r="K1" s="136"/>
      <c r="L1" s="15"/>
      <c r="P1" s="181" t="s">
        <v>20</v>
      </c>
      <c r="Q1" s="181"/>
      <c r="R1" s="31"/>
      <c r="S1" s="31"/>
      <c r="T1" s="31"/>
    </row>
    <row r="2" spans="1:33" ht="40.5" hidden="1" customHeight="1" x14ac:dyDescent="0.2">
      <c r="B2" s="14"/>
      <c r="P2" s="182" t="s">
        <v>21</v>
      </c>
      <c r="Q2" s="182"/>
      <c r="R2" s="182"/>
      <c r="S2" s="182"/>
      <c r="T2" s="182"/>
    </row>
    <row r="3" spans="1:33" ht="36.75" hidden="1" customHeight="1" x14ac:dyDescent="0.2">
      <c r="B3" s="14"/>
      <c r="P3" s="182" t="s">
        <v>70</v>
      </c>
      <c r="Q3" s="182"/>
      <c r="R3" s="182"/>
      <c r="S3" s="182"/>
      <c r="T3" s="182"/>
      <c r="AG3" s="5"/>
    </row>
    <row r="4" spans="1:33" s="7" customFormat="1" ht="18.75" customHeight="1" x14ac:dyDescent="0.2">
      <c r="B4" s="179" t="s">
        <v>5</v>
      </c>
      <c r="C4" s="184" t="s">
        <v>71</v>
      </c>
      <c r="D4" s="184" t="s">
        <v>79</v>
      </c>
      <c r="E4" s="138"/>
      <c r="F4" s="186" t="s">
        <v>17</v>
      </c>
      <c r="G4" s="183" t="s">
        <v>14</v>
      </c>
      <c r="H4" s="183"/>
      <c r="I4" s="183" t="s">
        <v>0</v>
      </c>
      <c r="J4" s="183"/>
      <c r="K4" s="183" t="s">
        <v>1</v>
      </c>
      <c r="L4" s="183"/>
      <c r="M4" s="183" t="s">
        <v>2</v>
      </c>
      <c r="N4" s="183"/>
      <c r="O4" s="183" t="s">
        <v>3</v>
      </c>
      <c r="P4" s="183"/>
      <c r="Q4" s="183" t="s">
        <v>4</v>
      </c>
      <c r="R4" s="183"/>
      <c r="S4" s="183" t="s">
        <v>6</v>
      </c>
      <c r="T4" s="183"/>
      <c r="U4" s="183" t="s">
        <v>7</v>
      </c>
      <c r="V4" s="183"/>
      <c r="W4" s="183" t="s">
        <v>8</v>
      </c>
      <c r="X4" s="183"/>
      <c r="Y4" s="183" t="s">
        <v>9</v>
      </c>
      <c r="Z4" s="183"/>
      <c r="AA4" s="183" t="s">
        <v>10</v>
      </c>
      <c r="AB4" s="183"/>
      <c r="AC4" s="183" t="s">
        <v>11</v>
      </c>
      <c r="AD4" s="183"/>
      <c r="AE4" s="183" t="s">
        <v>12</v>
      </c>
      <c r="AF4" s="183"/>
      <c r="AG4" s="179" t="s">
        <v>18</v>
      </c>
    </row>
    <row r="5" spans="1:33" s="9" customFormat="1" ht="84" customHeight="1" x14ac:dyDescent="0.2">
      <c r="B5" s="179"/>
      <c r="C5" s="185"/>
      <c r="D5" s="185"/>
      <c r="E5" s="139" t="s">
        <v>80</v>
      </c>
      <c r="F5" s="187"/>
      <c r="G5" s="6" t="s">
        <v>15</v>
      </c>
      <c r="H5" s="6" t="s">
        <v>81</v>
      </c>
      <c r="I5" s="8" t="s">
        <v>13</v>
      </c>
      <c r="J5" s="8" t="s">
        <v>16</v>
      </c>
      <c r="K5" s="112" t="s">
        <v>13</v>
      </c>
      <c r="L5" s="8" t="s">
        <v>16</v>
      </c>
      <c r="M5" s="8" t="s">
        <v>13</v>
      </c>
      <c r="N5" s="8" t="s">
        <v>16</v>
      </c>
      <c r="O5" s="112" t="s">
        <v>13</v>
      </c>
      <c r="P5" s="8" t="s">
        <v>16</v>
      </c>
      <c r="Q5" s="8" t="s">
        <v>13</v>
      </c>
      <c r="R5" s="8" t="s">
        <v>16</v>
      </c>
      <c r="S5" s="8" t="s">
        <v>13</v>
      </c>
      <c r="T5" s="8" t="s">
        <v>16</v>
      </c>
      <c r="U5" s="8" t="s">
        <v>13</v>
      </c>
      <c r="V5" s="8" t="s">
        <v>16</v>
      </c>
      <c r="W5" s="8" t="s">
        <v>13</v>
      </c>
      <c r="X5" s="8" t="s">
        <v>16</v>
      </c>
      <c r="Y5" s="8" t="s">
        <v>13</v>
      </c>
      <c r="Z5" s="8" t="s">
        <v>16</v>
      </c>
      <c r="AA5" s="8" t="s">
        <v>13</v>
      </c>
      <c r="AB5" s="8" t="s">
        <v>16</v>
      </c>
      <c r="AC5" s="8" t="s">
        <v>13</v>
      </c>
      <c r="AD5" s="8" t="s">
        <v>16</v>
      </c>
      <c r="AE5" s="8" t="s">
        <v>13</v>
      </c>
      <c r="AF5" s="8" t="s">
        <v>16</v>
      </c>
      <c r="AG5" s="179"/>
    </row>
    <row r="6" spans="1:33" s="144" customFormat="1" ht="24.75" customHeight="1" x14ac:dyDescent="0.2">
      <c r="B6" s="145">
        <v>1</v>
      </c>
      <c r="C6" s="145">
        <v>2</v>
      </c>
      <c r="D6" s="145">
        <v>3</v>
      </c>
      <c r="E6" s="145">
        <v>4</v>
      </c>
      <c r="F6" s="145">
        <v>4</v>
      </c>
      <c r="G6" s="145">
        <v>5</v>
      </c>
      <c r="H6" s="145">
        <v>6</v>
      </c>
      <c r="I6" s="145">
        <v>7</v>
      </c>
      <c r="J6" s="145">
        <v>8</v>
      </c>
      <c r="K6" s="145">
        <v>9</v>
      </c>
      <c r="L6" s="145">
        <v>10</v>
      </c>
      <c r="M6" s="145">
        <v>11</v>
      </c>
      <c r="N6" s="145">
        <v>12</v>
      </c>
      <c r="O6" s="145">
        <v>13</v>
      </c>
      <c r="P6" s="145">
        <v>14</v>
      </c>
      <c r="Q6" s="145">
        <v>15</v>
      </c>
      <c r="R6" s="145">
        <v>16</v>
      </c>
      <c r="S6" s="145">
        <v>17</v>
      </c>
      <c r="T6" s="145">
        <v>18</v>
      </c>
      <c r="U6" s="145">
        <v>19</v>
      </c>
      <c r="V6" s="145">
        <v>20</v>
      </c>
      <c r="W6" s="145">
        <v>21</v>
      </c>
      <c r="X6" s="145">
        <v>22</v>
      </c>
      <c r="Y6" s="145">
        <v>23</v>
      </c>
      <c r="Z6" s="145">
        <v>24</v>
      </c>
      <c r="AA6" s="145">
        <v>25</v>
      </c>
      <c r="AB6" s="145">
        <v>26</v>
      </c>
      <c r="AC6" s="145">
        <v>27</v>
      </c>
      <c r="AD6" s="145">
        <v>28</v>
      </c>
      <c r="AE6" s="145">
        <v>29</v>
      </c>
      <c r="AF6" s="145">
        <v>30</v>
      </c>
      <c r="AG6" s="145">
        <v>31</v>
      </c>
    </row>
    <row r="7" spans="1:33" s="11" customFormat="1" ht="18.75" x14ac:dyDescent="0.2">
      <c r="B7" s="18"/>
      <c r="C7" s="18"/>
      <c r="D7" s="18"/>
      <c r="E7" s="113"/>
      <c r="F7" s="113"/>
      <c r="G7" s="18"/>
      <c r="H7" s="18"/>
      <c r="I7" s="18"/>
      <c r="J7" s="18"/>
      <c r="K7" s="113"/>
      <c r="L7" s="18"/>
      <c r="M7" s="18"/>
      <c r="N7" s="18"/>
      <c r="O7" s="113"/>
      <c r="P7" s="18"/>
      <c r="Q7" s="18"/>
      <c r="R7" s="18"/>
      <c r="S7" s="18"/>
      <c r="T7" s="18"/>
      <c r="U7" s="18"/>
      <c r="V7" s="18"/>
      <c r="W7" s="18"/>
      <c r="X7" s="18"/>
      <c r="Y7" s="10"/>
      <c r="Z7" s="10"/>
      <c r="AA7" s="10"/>
      <c r="AB7" s="10"/>
      <c r="AC7" s="10"/>
      <c r="AD7" s="10"/>
      <c r="AE7" s="10"/>
      <c r="AF7" s="10"/>
      <c r="AG7" s="10"/>
    </row>
    <row r="8" spans="1:33" s="27" customFormat="1" ht="34.5" customHeight="1" x14ac:dyDescent="0.2">
      <c r="A8" s="141"/>
      <c r="B8" s="176" t="s">
        <v>73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76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8"/>
    </row>
    <row r="9" spans="1:33" s="19" customFormat="1" ht="65.25" hidden="1" customHeight="1" x14ac:dyDescent="0.2">
      <c r="A9" s="28"/>
      <c r="B9" s="156" t="s">
        <v>26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60"/>
    </row>
    <row r="10" spans="1:33" s="12" customFormat="1" ht="47.25" hidden="1" x14ac:dyDescent="0.2">
      <c r="A10" s="20"/>
      <c r="B10" s="26" t="s">
        <v>42</v>
      </c>
      <c r="C10" s="21"/>
      <c r="D10" s="21"/>
      <c r="E10" s="114"/>
      <c r="F10" s="114"/>
      <c r="G10" s="21"/>
      <c r="H10" s="21"/>
      <c r="I10" s="21"/>
      <c r="J10" s="21"/>
      <c r="K10" s="114"/>
      <c r="L10" s="21"/>
      <c r="M10" s="21"/>
      <c r="N10" s="21"/>
      <c r="O10" s="114"/>
      <c r="P10" s="21"/>
      <c r="Q10" s="21"/>
      <c r="R10" s="21"/>
      <c r="S10" s="21"/>
      <c r="T10" s="21"/>
      <c r="U10" s="2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3" s="26" customFormat="1" ht="18.75" hidden="1" x14ac:dyDescent="0.2">
      <c r="A11" s="25"/>
      <c r="B11" s="25" t="s">
        <v>41</v>
      </c>
      <c r="C11" s="25"/>
      <c r="D11" s="25"/>
      <c r="E11" s="115"/>
      <c r="F11" s="115"/>
      <c r="G11" s="25"/>
      <c r="H11" s="25"/>
      <c r="I11" s="25"/>
      <c r="J11" s="25"/>
      <c r="K11" s="115"/>
      <c r="L11" s="25"/>
      <c r="M11" s="25"/>
      <c r="N11" s="25"/>
      <c r="O11" s="115"/>
      <c r="P11" s="25"/>
      <c r="Q11" s="25"/>
      <c r="R11" s="25"/>
      <c r="S11" s="25"/>
      <c r="T11" s="25"/>
      <c r="U11" s="2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3"/>
    </row>
    <row r="12" spans="1:33" s="12" customFormat="1" ht="149.25" hidden="1" customHeight="1" x14ac:dyDescent="0.2">
      <c r="A12" s="39" t="s">
        <v>27</v>
      </c>
      <c r="B12" s="40" t="s">
        <v>47</v>
      </c>
      <c r="C12" s="41">
        <v>0</v>
      </c>
      <c r="D12" s="42">
        <v>0</v>
      </c>
      <c r="E12" s="122">
        <v>0</v>
      </c>
      <c r="F12" s="142">
        <v>0</v>
      </c>
      <c r="G12" s="43">
        <v>0</v>
      </c>
      <c r="H12" s="43">
        <v>0</v>
      </c>
      <c r="I12" s="43">
        <v>0</v>
      </c>
      <c r="J12" s="43">
        <v>0</v>
      </c>
      <c r="K12" s="116">
        <v>0</v>
      </c>
      <c r="L12" s="43">
        <v>0</v>
      </c>
      <c r="M12" s="43">
        <v>0</v>
      </c>
      <c r="N12" s="43">
        <v>0</v>
      </c>
      <c r="O12" s="116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/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4"/>
    </row>
    <row r="13" spans="1:33" s="12" customFormat="1" hidden="1" x14ac:dyDescent="0.2">
      <c r="A13" s="45"/>
      <c r="B13" s="46" t="s">
        <v>40</v>
      </c>
      <c r="C13" s="47">
        <f>C14+C15</f>
        <v>0</v>
      </c>
      <c r="D13" s="47">
        <f t="shared" ref="D13:AF13" si="0">D14+D15</f>
        <v>0</v>
      </c>
      <c r="E13" s="117">
        <v>0</v>
      </c>
      <c r="F13" s="11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117">
        <f t="shared" si="0"/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117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0</v>
      </c>
      <c r="S13" s="47">
        <f t="shared" si="0"/>
        <v>0</v>
      </c>
      <c r="T13" s="47">
        <f t="shared" si="0"/>
        <v>0</v>
      </c>
      <c r="U13" s="47">
        <f t="shared" si="0"/>
        <v>0</v>
      </c>
      <c r="V13" s="47">
        <f t="shared" si="0"/>
        <v>0</v>
      </c>
      <c r="W13" s="47">
        <f t="shared" si="0"/>
        <v>0</v>
      </c>
      <c r="X13" s="47">
        <f t="shared" si="0"/>
        <v>0</v>
      </c>
      <c r="Y13" s="47">
        <f t="shared" si="0"/>
        <v>0</v>
      </c>
      <c r="Z13" s="47">
        <f t="shared" si="0"/>
        <v>0</v>
      </c>
      <c r="AA13" s="47">
        <f t="shared" si="0"/>
        <v>0</v>
      </c>
      <c r="AB13" s="47">
        <f t="shared" si="0"/>
        <v>0</v>
      </c>
      <c r="AC13" s="47">
        <v>0</v>
      </c>
      <c r="AD13" s="47">
        <f t="shared" si="0"/>
        <v>0</v>
      </c>
      <c r="AE13" s="47">
        <f t="shared" si="0"/>
        <v>0</v>
      </c>
      <c r="AF13" s="47">
        <f t="shared" si="0"/>
        <v>0</v>
      </c>
      <c r="AG13" s="46"/>
    </row>
    <row r="14" spans="1:33" s="12" customFormat="1" ht="18.75" hidden="1" x14ac:dyDescent="0.2">
      <c r="A14" s="48"/>
      <c r="B14" s="49" t="s">
        <v>19</v>
      </c>
      <c r="C14" s="50">
        <f>C12</f>
        <v>0</v>
      </c>
      <c r="D14" s="51">
        <f t="shared" ref="D14:AF14" si="1">D12</f>
        <v>0</v>
      </c>
      <c r="E14" s="118">
        <v>0</v>
      </c>
      <c r="F14" s="118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0</v>
      </c>
      <c r="J14" s="51">
        <f t="shared" si="1"/>
        <v>0</v>
      </c>
      <c r="K14" s="118">
        <f t="shared" si="1"/>
        <v>0</v>
      </c>
      <c r="L14" s="51">
        <f t="shared" si="1"/>
        <v>0</v>
      </c>
      <c r="M14" s="51">
        <f t="shared" si="1"/>
        <v>0</v>
      </c>
      <c r="N14" s="51">
        <f t="shared" si="1"/>
        <v>0</v>
      </c>
      <c r="O14" s="118">
        <f t="shared" si="1"/>
        <v>0</v>
      </c>
      <c r="P14" s="51">
        <f t="shared" si="1"/>
        <v>0</v>
      </c>
      <c r="Q14" s="51">
        <f t="shared" si="1"/>
        <v>0</v>
      </c>
      <c r="R14" s="51">
        <f t="shared" si="1"/>
        <v>0</v>
      </c>
      <c r="S14" s="51">
        <f t="shared" si="1"/>
        <v>0</v>
      </c>
      <c r="T14" s="51">
        <f t="shared" si="1"/>
        <v>0</v>
      </c>
      <c r="U14" s="51">
        <f t="shared" si="1"/>
        <v>0</v>
      </c>
      <c r="V14" s="51">
        <f t="shared" si="1"/>
        <v>0</v>
      </c>
      <c r="W14" s="51">
        <f t="shared" si="1"/>
        <v>0</v>
      </c>
      <c r="X14" s="51">
        <f t="shared" si="1"/>
        <v>0</v>
      </c>
      <c r="Y14" s="51">
        <f t="shared" si="1"/>
        <v>0</v>
      </c>
      <c r="Z14" s="51">
        <f t="shared" si="1"/>
        <v>0</v>
      </c>
      <c r="AA14" s="51">
        <f t="shared" si="1"/>
        <v>0</v>
      </c>
      <c r="AB14" s="51">
        <f t="shared" si="1"/>
        <v>0</v>
      </c>
      <c r="AC14" s="51">
        <f t="shared" si="1"/>
        <v>0</v>
      </c>
      <c r="AD14" s="51">
        <f t="shared" si="1"/>
        <v>0</v>
      </c>
      <c r="AE14" s="51">
        <f t="shared" si="1"/>
        <v>0</v>
      </c>
      <c r="AF14" s="51">
        <f t="shared" si="1"/>
        <v>0</v>
      </c>
      <c r="AG14" s="52"/>
    </row>
    <row r="15" spans="1:33" s="26" customFormat="1" ht="18.75" hidden="1" x14ac:dyDescent="0.2">
      <c r="A15" s="53"/>
      <c r="B15" s="33" t="s">
        <v>39</v>
      </c>
      <c r="C15" s="54">
        <v>0</v>
      </c>
      <c r="D15" s="35">
        <v>0</v>
      </c>
      <c r="E15" s="123">
        <v>0</v>
      </c>
      <c r="F15" s="129">
        <v>0</v>
      </c>
      <c r="G15" s="36">
        <v>0</v>
      </c>
      <c r="H15" s="36">
        <v>0</v>
      </c>
      <c r="I15" s="36">
        <v>0</v>
      </c>
      <c r="J15" s="36">
        <v>0</v>
      </c>
      <c r="K15" s="119">
        <v>0</v>
      </c>
      <c r="L15" s="36">
        <v>0</v>
      </c>
      <c r="M15" s="36">
        <v>0</v>
      </c>
      <c r="N15" s="36">
        <v>0</v>
      </c>
      <c r="O15" s="119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54">
        <v>0</v>
      </c>
      <c r="AD15" s="36">
        <v>0</v>
      </c>
      <c r="AE15" s="54">
        <v>0</v>
      </c>
      <c r="AF15" s="36">
        <v>0</v>
      </c>
      <c r="AG15" s="55"/>
    </row>
    <row r="16" spans="1:33" s="12" customFormat="1" ht="66.75" customHeight="1" x14ac:dyDescent="0.2">
      <c r="A16" s="157"/>
      <c r="B16" s="154" t="s">
        <v>29</v>
      </c>
      <c r="C16" s="162">
        <f>C25</f>
        <v>8574</v>
      </c>
      <c r="D16" s="162">
        <f t="shared" ref="D16:AF16" si="2">D25</f>
        <v>5187.8230000000003</v>
      </c>
      <c r="E16" s="162">
        <f t="shared" si="2"/>
        <v>5195.366</v>
      </c>
      <c r="F16" s="162">
        <f t="shared" si="2"/>
        <v>4160.9229999999998</v>
      </c>
      <c r="G16" s="162">
        <f t="shared" si="2"/>
        <v>0.48529542803825515</v>
      </c>
      <c r="H16" s="162">
        <f t="shared" si="2"/>
        <v>0.80205569850783254</v>
      </c>
      <c r="I16" s="162">
        <f t="shared" si="2"/>
        <v>0</v>
      </c>
      <c r="J16" s="162">
        <f t="shared" si="2"/>
        <v>0</v>
      </c>
      <c r="K16" s="162">
        <f t="shared" si="2"/>
        <v>918.15</v>
      </c>
      <c r="L16" s="162">
        <f t="shared" si="2"/>
        <v>918.15</v>
      </c>
      <c r="M16" s="162">
        <f t="shared" si="2"/>
        <v>0</v>
      </c>
      <c r="N16" s="162">
        <f t="shared" si="2"/>
        <v>0</v>
      </c>
      <c r="O16" s="162">
        <f t="shared" si="2"/>
        <v>1039.673</v>
      </c>
      <c r="P16" s="162">
        <f t="shared" si="2"/>
        <v>995.02300000000002</v>
      </c>
      <c r="Q16" s="162">
        <f t="shared" si="2"/>
        <v>750</v>
      </c>
      <c r="R16" s="162">
        <f t="shared" si="2"/>
        <v>0</v>
      </c>
      <c r="S16" s="162">
        <f t="shared" si="2"/>
        <v>750</v>
      </c>
      <c r="T16" s="162">
        <f t="shared" si="2"/>
        <v>1110.3599999999999</v>
      </c>
      <c r="U16" s="162">
        <f t="shared" si="2"/>
        <v>980</v>
      </c>
      <c r="V16" s="162">
        <f t="shared" si="2"/>
        <v>1137.3900000000001</v>
      </c>
      <c r="W16" s="162">
        <f t="shared" si="2"/>
        <v>750</v>
      </c>
      <c r="X16" s="162">
        <f t="shared" si="2"/>
        <v>0</v>
      </c>
      <c r="Y16" s="162">
        <f t="shared" si="2"/>
        <v>800</v>
      </c>
      <c r="Z16" s="162">
        <f t="shared" si="2"/>
        <v>0</v>
      </c>
      <c r="AA16" s="162">
        <f t="shared" si="2"/>
        <v>1030</v>
      </c>
      <c r="AB16" s="162">
        <f t="shared" si="2"/>
        <v>0</v>
      </c>
      <c r="AC16" s="162">
        <f t="shared" si="2"/>
        <v>800</v>
      </c>
      <c r="AD16" s="162">
        <f t="shared" si="2"/>
        <v>0</v>
      </c>
      <c r="AE16" s="162">
        <f t="shared" si="2"/>
        <v>756.17700000000002</v>
      </c>
      <c r="AF16" s="162">
        <f t="shared" si="2"/>
        <v>0</v>
      </c>
      <c r="AG16" s="160"/>
    </row>
    <row r="17" spans="1:33" s="26" customFormat="1" ht="44.25" customHeight="1" x14ac:dyDescent="0.2">
      <c r="A17" s="58"/>
      <c r="B17" s="59" t="s">
        <v>43</v>
      </c>
      <c r="C17" s="58"/>
      <c r="D17" s="58"/>
      <c r="E17" s="120"/>
      <c r="F17" s="120"/>
      <c r="G17" s="58"/>
      <c r="H17" s="58"/>
      <c r="I17" s="58"/>
      <c r="J17" s="58"/>
      <c r="K17" s="120"/>
      <c r="L17" s="58"/>
      <c r="M17" s="58"/>
      <c r="N17" s="58"/>
      <c r="O17" s="120"/>
      <c r="P17" s="58"/>
      <c r="Q17" s="58"/>
      <c r="R17" s="58"/>
      <c r="S17" s="58"/>
      <c r="T17" s="58"/>
      <c r="U17" s="58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55"/>
    </row>
    <row r="18" spans="1:33" s="26" customFormat="1" ht="21" customHeight="1" x14ac:dyDescent="0.2">
      <c r="A18" s="58"/>
      <c r="B18" s="61" t="s">
        <v>41</v>
      </c>
      <c r="C18" s="58"/>
      <c r="D18" s="58"/>
      <c r="E18" s="120"/>
      <c r="F18" s="120"/>
      <c r="G18" s="58"/>
      <c r="H18" s="58"/>
      <c r="I18" s="58"/>
      <c r="J18" s="58"/>
      <c r="K18" s="120"/>
      <c r="L18" s="58"/>
      <c r="M18" s="58"/>
      <c r="N18" s="58"/>
      <c r="O18" s="120"/>
      <c r="P18" s="58"/>
      <c r="Q18" s="58"/>
      <c r="R18" s="58"/>
      <c r="S18" s="58"/>
      <c r="T18" s="58"/>
      <c r="U18" s="58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55"/>
    </row>
    <row r="19" spans="1:33" s="26" customFormat="1" ht="200.25" customHeight="1" x14ac:dyDescent="0.2">
      <c r="A19" s="58"/>
      <c r="B19" s="62" t="s">
        <v>50</v>
      </c>
      <c r="C19" s="63">
        <v>7624</v>
      </c>
      <c r="D19" s="121">
        <f>I19+K19+M19+O19+Q19+S19+U19+W19</f>
        <v>4727.8230000000003</v>
      </c>
      <c r="E19" s="121">
        <v>4879.0659999999998</v>
      </c>
      <c r="F19" s="121">
        <f>J19+L19+N19+P19+R19+T19+V19+X19</f>
        <v>3844.623</v>
      </c>
      <c r="G19" s="146">
        <f>F19/C19</f>
        <v>0.50427898740818466</v>
      </c>
      <c r="H19" s="146">
        <f>F19/D19</f>
        <v>0.81319097605811386</v>
      </c>
      <c r="I19" s="63">
        <v>0</v>
      </c>
      <c r="J19" s="63">
        <v>0</v>
      </c>
      <c r="K19" s="121">
        <v>826.17499999999995</v>
      </c>
      <c r="L19" s="121">
        <v>826.17499999999995</v>
      </c>
      <c r="M19" s="63">
        <v>0</v>
      </c>
      <c r="N19" s="63">
        <v>0</v>
      </c>
      <c r="O19" s="121">
        <v>901.64800000000002</v>
      </c>
      <c r="P19" s="121">
        <v>901.64800000000002</v>
      </c>
      <c r="Q19" s="63">
        <v>750</v>
      </c>
      <c r="R19" s="63">
        <v>0</v>
      </c>
      <c r="S19" s="63">
        <v>750</v>
      </c>
      <c r="T19" s="63">
        <v>1110.3599999999999</v>
      </c>
      <c r="U19" s="63">
        <v>750</v>
      </c>
      <c r="V19" s="36">
        <v>1006.44</v>
      </c>
      <c r="W19" s="36">
        <v>750</v>
      </c>
      <c r="X19" s="36">
        <v>0</v>
      </c>
      <c r="Y19" s="36">
        <v>800</v>
      </c>
      <c r="Z19" s="36">
        <v>0</v>
      </c>
      <c r="AA19" s="36">
        <v>800</v>
      </c>
      <c r="AB19" s="36">
        <v>0</v>
      </c>
      <c r="AC19" s="36">
        <v>800</v>
      </c>
      <c r="AD19" s="36">
        <v>0</v>
      </c>
      <c r="AE19" s="119">
        <v>496.17700000000002</v>
      </c>
      <c r="AF19" s="36">
        <v>0</v>
      </c>
      <c r="AG19" s="152" t="s">
        <v>77</v>
      </c>
    </row>
    <row r="20" spans="1:33" s="12" customFormat="1" ht="1.5" hidden="1" customHeight="1" x14ac:dyDescent="0.2">
      <c r="A20" s="39" t="s">
        <v>30</v>
      </c>
      <c r="B20" s="40" t="s">
        <v>45</v>
      </c>
      <c r="C20" s="41">
        <v>0</v>
      </c>
      <c r="D20" s="42">
        <v>0</v>
      </c>
      <c r="E20" s="122">
        <v>0</v>
      </c>
      <c r="F20" s="142">
        <v>0</v>
      </c>
      <c r="G20" s="146" t="e">
        <f t="shared" ref="G20:G23" si="3">F20/C20</f>
        <v>#DIV/0!</v>
      </c>
      <c r="H20" s="146" t="e">
        <f t="shared" ref="H20:H23" si="4">F20/D20</f>
        <v>#DIV/0!</v>
      </c>
      <c r="I20" s="41">
        <v>0</v>
      </c>
      <c r="J20" s="42">
        <v>0</v>
      </c>
      <c r="K20" s="122">
        <v>0</v>
      </c>
      <c r="L20" s="122">
        <v>0</v>
      </c>
      <c r="M20" s="42">
        <v>0</v>
      </c>
      <c r="N20" s="42">
        <v>0</v>
      </c>
      <c r="O20" s="122">
        <v>0</v>
      </c>
      <c r="P20" s="12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1">
        <v>0</v>
      </c>
      <c r="AD20" s="43">
        <v>0</v>
      </c>
      <c r="AE20" s="41">
        <v>0</v>
      </c>
      <c r="AF20" s="43">
        <v>0</v>
      </c>
      <c r="AG20" s="44"/>
    </row>
    <row r="21" spans="1:33" s="12" customFormat="1" ht="35.25" hidden="1" customHeight="1" x14ac:dyDescent="0.2">
      <c r="A21" s="32" t="s">
        <v>31</v>
      </c>
      <c r="B21" s="64" t="s">
        <v>44</v>
      </c>
      <c r="C21" s="34">
        <v>0</v>
      </c>
      <c r="D21" s="35">
        <v>0</v>
      </c>
      <c r="E21" s="123">
        <v>0</v>
      </c>
      <c r="F21" s="129">
        <v>0</v>
      </c>
      <c r="G21" s="146" t="e">
        <f t="shared" si="3"/>
        <v>#DIV/0!</v>
      </c>
      <c r="H21" s="146" t="e">
        <f t="shared" si="4"/>
        <v>#DIV/0!</v>
      </c>
      <c r="I21" s="34">
        <v>0</v>
      </c>
      <c r="J21" s="35">
        <v>0</v>
      </c>
      <c r="K21" s="123">
        <v>0</v>
      </c>
      <c r="L21" s="123">
        <v>0</v>
      </c>
      <c r="M21" s="35">
        <v>0</v>
      </c>
      <c r="N21" s="35">
        <v>0</v>
      </c>
      <c r="O21" s="123">
        <v>0</v>
      </c>
      <c r="P21" s="123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4">
        <v>0</v>
      </c>
      <c r="AD21" s="36">
        <v>0</v>
      </c>
      <c r="AE21" s="34">
        <v>0</v>
      </c>
      <c r="AF21" s="36">
        <v>0</v>
      </c>
      <c r="AG21" s="55"/>
    </row>
    <row r="22" spans="1:33" s="12" customFormat="1" ht="47.25" hidden="1" x14ac:dyDescent="0.2">
      <c r="A22" s="32" t="s">
        <v>32</v>
      </c>
      <c r="B22" s="64" t="s">
        <v>46</v>
      </c>
      <c r="C22" s="54">
        <v>0</v>
      </c>
      <c r="D22" s="35">
        <v>0</v>
      </c>
      <c r="E22" s="123"/>
      <c r="F22" s="129">
        <v>0</v>
      </c>
      <c r="G22" s="146" t="e">
        <f t="shared" si="3"/>
        <v>#DIV/0!</v>
      </c>
      <c r="H22" s="146" t="e">
        <f t="shared" si="4"/>
        <v>#DIV/0!</v>
      </c>
      <c r="I22" s="34">
        <v>0</v>
      </c>
      <c r="J22" s="54">
        <v>0</v>
      </c>
      <c r="K22" s="124">
        <v>0</v>
      </c>
      <c r="L22" s="124">
        <v>0</v>
      </c>
      <c r="M22" s="54">
        <v>0</v>
      </c>
      <c r="N22" s="54">
        <v>0</v>
      </c>
      <c r="O22" s="124">
        <v>0</v>
      </c>
      <c r="P22" s="12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65"/>
    </row>
    <row r="23" spans="1:33" s="12" customFormat="1" ht="104.25" hidden="1" customHeight="1" x14ac:dyDescent="0.2">
      <c r="A23" s="32"/>
      <c r="B23" s="64" t="s">
        <v>48</v>
      </c>
      <c r="C23" s="54">
        <v>0</v>
      </c>
      <c r="D23" s="35">
        <v>0</v>
      </c>
      <c r="E23" s="123">
        <v>0</v>
      </c>
      <c r="F23" s="129">
        <v>0</v>
      </c>
      <c r="G23" s="146" t="e">
        <f t="shared" si="3"/>
        <v>#DIV/0!</v>
      </c>
      <c r="H23" s="146" t="e">
        <f t="shared" si="4"/>
        <v>#DIV/0!</v>
      </c>
      <c r="I23" s="34">
        <v>0</v>
      </c>
      <c r="J23" s="54">
        <v>0</v>
      </c>
      <c r="K23" s="124">
        <f>K19</f>
        <v>826.17499999999995</v>
      </c>
      <c r="L23" s="124">
        <v>0</v>
      </c>
      <c r="M23" s="54">
        <v>0</v>
      </c>
      <c r="N23" s="54">
        <v>0</v>
      </c>
      <c r="O23" s="124">
        <v>497.82499999999999</v>
      </c>
      <c r="P23" s="124">
        <v>0</v>
      </c>
      <c r="Q23" s="54">
        <v>750</v>
      </c>
      <c r="R23" s="54">
        <v>0</v>
      </c>
      <c r="S23" s="54">
        <v>0</v>
      </c>
      <c r="T23" s="54">
        <v>0</v>
      </c>
      <c r="U23" s="54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66"/>
    </row>
    <row r="24" spans="1:33" s="12" customFormat="1" ht="126.75" customHeight="1" x14ac:dyDescent="0.2">
      <c r="A24" s="67"/>
      <c r="B24" s="68" t="s">
        <v>49</v>
      </c>
      <c r="C24" s="69">
        <v>950</v>
      </c>
      <c r="D24" s="121">
        <f>I24+K24+M24+O24+Q24+S24+U24</f>
        <v>460</v>
      </c>
      <c r="E24" s="121">
        <f>J24+L24+N24+P24+R24+T24+V24</f>
        <v>316.29999999999995</v>
      </c>
      <c r="F24" s="121">
        <f>J24+L24+N24+P24+R24+T24+V24</f>
        <v>316.29999999999995</v>
      </c>
      <c r="G24" s="146">
        <f>F24/C24</f>
        <v>0.3329473684210526</v>
      </c>
      <c r="H24" s="146">
        <f>F24/D24</f>
        <v>0.68760869565217386</v>
      </c>
      <c r="I24" s="69">
        <v>0</v>
      </c>
      <c r="J24" s="70">
        <v>0</v>
      </c>
      <c r="K24" s="137">
        <v>91.974999999999994</v>
      </c>
      <c r="L24" s="125">
        <v>91.974999999999994</v>
      </c>
      <c r="M24" s="70">
        <v>0</v>
      </c>
      <c r="N24" s="70">
        <v>0</v>
      </c>
      <c r="O24" s="125">
        <v>138.02500000000001</v>
      </c>
      <c r="P24" s="125">
        <v>93.375</v>
      </c>
      <c r="Q24" s="69">
        <v>0</v>
      </c>
      <c r="R24" s="70">
        <v>0</v>
      </c>
      <c r="S24" s="70">
        <v>0</v>
      </c>
      <c r="T24" s="70">
        <v>0</v>
      </c>
      <c r="U24" s="70">
        <v>230</v>
      </c>
      <c r="V24" s="36">
        <v>130.94999999999999</v>
      </c>
      <c r="W24" s="69">
        <v>0</v>
      </c>
      <c r="X24" s="36">
        <v>0</v>
      </c>
      <c r="Y24" s="36">
        <v>0</v>
      </c>
      <c r="Z24" s="36">
        <v>0</v>
      </c>
      <c r="AA24" s="36">
        <v>230</v>
      </c>
      <c r="AB24" s="36">
        <v>0</v>
      </c>
      <c r="AC24" s="69">
        <v>0</v>
      </c>
      <c r="AD24" s="36">
        <v>0</v>
      </c>
      <c r="AE24" s="36">
        <v>260</v>
      </c>
      <c r="AF24" s="36">
        <v>0</v>
      </c>
      <c r="AG24" s="152" t="s">
        <v>78</v>
      </c>
    </row>
    <row r="25" spans="1:33" s="12" customFormat="1" ht="18.75" x14ac:dyDescent="0.2">
      <c r="A25" s="71"/>
      <c r="B25" s="46" t="s">
        <v>40</v>
      </c>
      <c r="C25" s="72">
        <f>C26+C27</f>
        <v>8574</v>
      </c>
      <c r="D25" s="117">
        <f>D19+D24</f>
        <v>5187.8230000000003</v>
      </c>
      <c r="E25" s="117">
        <f>E19+E24</f>
        <v>5195.366</v>
      </c>
      <c r="F25" s="117">
        <f>F19+F24</f>
        <v>4160.9229999999998</v>
      </c>
      <c r="G25" s="146">
        <f t="shared" ref="G25:G27" si="5">F25/C25</f>
        <v>0.48529542803825515</v>
      </c>
      <c r="H25" s="147">
        <f>F25/D25</f>
        <v>0.80205569850783254</v>
      </c>
      <c r="I25" s="47">
        <f t="shared" ref="I25:AF25" si="6">I26+I27</f>
        <v>0</v>
      </c>
      <c r="J25" s="47">
        <f t="shared" si="6"/>
        <v>0</v>
      </c>
      <c r="K25" s="117">
        <f>K19+K24</f>
        <v>918.15</v>
      </c>
      <c r="L25" s="117">
        <f>L19+L24</f>
        <v>918.15</v>
      </c>
      <c r="M25" s="47">
        <f t="shared" si="6"/>
        <v>0</v>
      </c>
      <c r="N25" s="47">
        <f t="shared" si="6"/>
        <v>0</v>
      </c>
      <c r="O25" s="117">
        <f>O19+O24</f>
        <v>1039.673</v>
      </c>
      <c r="P25" s="117">
        <f>P19+P24</f>
        <v>995.02300000000002</v>
      </c>
      <c r="Q25" s="47">
        <f t="shared" si="6"/>
        <v>750</v>
      </c>
      <c r="R25" s="47">
        <f t="shared" si="6"/>
        <v>0</v>
      </c>
      <c r="S25" s="47">
        <f t="shared" si="6"/>
        <v>750</v>
      </c>
      <c r="T25" s="47">
        <f t="shared" si="6"/>
        <v>1110.3599999999999</v>
      </c>
      <c r="U25" s="47">
        <f t="shared" si="6"/>
        <v>980</v>
      </c>
      <c r="V25" s="47">
        <f t="shared" si="6"/>
        <v>1137.3900000000001</v>
      </c>
      <c r="W25" s="47">
        <f t="shared" si="6"/>
        <v>750</v>
      </c>
      <c r="X25" s="47">
        <f t="shared" si="6"/>
        <v>0</v>
      </c>
      <c r="Y25" s="47">
        <f t="shared" si="6"/>
        <v>800</v>
      </c>
      <c r="Z25" s="47">
        <f t="shared" si="6"/>
        <v>0</v>
      </c>
      <c r="AA25" s="47">
        <f t="shared" si="6"/>
        <v>1030</v>
      </c>
      <c r="AB25" s="47">
        <f t="shared" si="6"/>
        <v>0</v>
      </c>
      <c r="AC25" s="47">
        <f t="shared" si="6"/>
        <v>800</v>
      </c>
      <c r="AD25" s="47">
        <f t="shared" si="6"/>
        <v>0</v>
      </c>
      <c r="AE25" s="47">
        <f t="shared" si="6"/>
        <v>756.17700000000002</v>
      </c>
      <c r="AF25" s="47">
        <f t="shared" si="6"/>
        <v>0</v>
      </c>
      <c r="AG25" s="55"/>
    </row>
    <row r="26" spans="1:33" s="11" customFormat="1" ht="18.75" x14ac:dyDescent="0.2">
      <c r="A26" s="73"/>
      <c r="B26" s="74" t="s">
        <v>19</v>
      </c>
      <c r="C26" s="50">
        <f>C19</f>
        <v>7624</v>
      </c>
      <c r="D26" s="126">
        <f>D19</f>
        <v>4727.8230000000003</v>
      </c>
      <c r="E26" s="126">
        <f>E19</f>
        <v>4879.0659999999998</v>
      </c>
      <c r="F26" s="126">
        <f>F19</f>
        <v>3844.623</v>
      </c>
      <c r="G26" s="146">
        <f t="shared" si="5"/>
        <v>0.50427898740818466</v>
      </c>
      <c r="H26" s="149">
        <f>F26/D26</f>
        <v>0.81319097605811386</v>
      </c>
      <c r="I26" s="50">
        <f t="shared" ref="I26:N26" si="7">I23+I22+I21+I20</f>
        <v>0</v>
      </c>
      <c r="J26" s="50">
        <f t="shared" si="7"/>
        <v>0</v>
      </c>
      <c r="K26" s="126">
        <f>K19</f>
        <v>826.17499999999995</v>
      </c>
      <c r="L26" s="126">
        <f>L19</f>
        <v>826.17499999999995</v>
      </c>
      <c r="M26" s="50">
        <f t="shared" si="7"/>
        <v>0</v>
      </c>
      <c r="N26" s="50">
        <f t="shared" si="7"/>
        <v>0</v>
      </c>
      <c r="O26" s="126">
        <f>O19</f>
        <v>901.64800000000002</v>
      </c>
      <c r="P26" s="126">
        <f t="shared" ref="P26:AF26" si="8">P19</f>
        <v>901.64800000000002</v>
      </c>
      <c r="Q26" s="126">
        <f t="shared" si="8"/>
        <v>750</v>
      </c>
      <c r="R26" s="126">
        <f t="shared" si="8"/>
        <v>0</v>
      </c>
      <c r="S26" s="126">
        <f t="shared" si="8"/>
        <v>750</v>
      </c>
      <c r="T26" s="126">
        <f t="shared" si="8"/>
        <v>1110.3599999999999</v>
      </c>
      <c r="U26" s="126">
        <f t="shared" si="8"/>
        <v>750</v>
      </c>
      <c r="V26" s="126">
        <f t="shared" si="8"/>
        <v>1006.44</v>
      </c>
      <c r="W26" s="126">
        <f t="shared" si="8"/>
        <v>750</v>
      </c>
      <c r="X26" s="126">
        <f t="shared" si="8"/>
        <v>0</v>
      </c>
      <c r="Y26" s="126">
        <f t="shared" si="8"/>
        <v>800</v>
      </c>
      <c r="Z26" s="126">
        <f t="shared" si="8"/>
        <v>0</v>
      </c>
      <c r="AA26" s="126">
        <f t="shared" si="8"/>
        <v>800</v>
      </c>
      <c r="AB26" s="126">
        <f t="shared" si="8"/>
        <v>0</v>
      </c>
      <c r="AC26" s="126">
        <f t="shared" si="8"/>
        <v>800</v>
      </c>
      <c r="AD26" s="126">
        <f t="shared" si="8"/>
        <v>0</v>
      </c>
      <c r="AE26" s="126">
        <f t="shared" si="8"/>
        <v>496.17700000000002</v>
      </c>
      <c r="AF26" s="126">
        <f t="shared" si="8"/>
        <v>0</v>
      </c>
      <c r="AG26" s="75"/>
    </row>
    <row r="27" spans="1:33" s="29" customFormat="1" ht="18.75" x14ac:dyDescent="0.2">
      <c r="A27" s="76"/>
      <c r="B27" s="77" t="s">
        <v>39</v>
      </c>
      <c r="C27" s="70">
        <f>C24</f>
        <v>950</v>
      </c>
      <c r="D27" s="125">
        <f t="shared" ref="D27:N27" si="9">D24</f>
        <v>460</v>
      </c>
      <c r="E27" s="125">
        <f>E24</f>
        <v>316.29999999999995</v>
      </c>
      <c r="F27" s="125">
        <f t="shared" si="9"/>
        <v>316.29999999999995</v>
      </c>
      <c r="G27" s="146">
        <f t="shared" si="5"/>
        <v>0.3329473684210526</v>
      </c>
      <c r="H27" s="148">
        <f>F27/D27</f>
        <v>0.68760869565217386</v>
      </c>
      <c r="I27" s="70">
        <f t="shared" si="9"/>
        <v>0</v>
      </c>
      <c r="J27" s="70">
        <f t="shared" si="9"/>
        <v>0</v>
      </c>
      <c r="K27" s="125">
        <f t="shared" si="9"/>
        <v>91.974999999999994</v>
      </c>
      <c r="L27" s="125">
        <v>91.974999999999994</v>
      </c>
      <c r="M27" s="70">
        <f t="shared" si="9"/>
        <v>0</v>
      </c>
      <c r="N27" s="70">
        <f t="shared" si="9"/>
        <v>0</v>
      </c>
      <c r="O27" s="125">
        <f>O24</f>
        <v>138.02500000000001</v>
      </c>
      <c r="P27" s="125">
        <f t="shared" ref="P27:AF27" si="10">P24</f>
        <v>93.375</v>
      </c>
      <c r="Q27" s="125">
        <f t="shared" si="10"/>
        <v>0</v>
      </c>
      <c r="R27" s="125">
        <f t="shared" si="10"/>
        <v>0</v>
      </c>
      <c r="S27" s="125">
        <f t="shared" si="10"/>
        <v>0</v>
      </c>
      <c r="T27" s="125">
        <f t="shared" si="10"/>
        <v>0</v>
      </c>
      <c r="U27" s="125">
        <f t="shared" si="10"/>
        <v>230</v>
      </c>
      <c r="V27" s="125">
        <f t="shared" si="10"/>
        <v>130.94999999999999</v>
      </c>
      <c r="W27" s="125">
        <f t="shared" si="10"/>
        <v>0</v>
      </c>
      <c r="X27" s="125">
        <f t="shared" si="10"/>
        <v>0</v>
      </c>
      <c r="Y27" s="125">
        <f t="shared" si="10"/>
        <v>0</v>
      </c>
      <c r="Z27" s="125">
        <f t="shared" si="10"/>
        <v>0</v>
      </c>
      <c r="AA27" s="125">
        <f t="shared" si="10"/>
        <v>230</v>
      </c>
      <c r="AB27" s="125">
        <f t="shared" si="10"/>
        <v>0</v>
      </c>
      <c r="AC27" s="125">
        <f t="shared" si="10"/>
        <v>0</v>
      </c>
      <c r="AD27" s="125">
        <f t="shared" si="10"/>
        <v>0</v>
      </c>
      <c r="AE27" s="125">
        <f t="shared" si="10"/>
        <v>260</v>
      </c>
      <c r="AF27" s="125">
        <f t="shared" si="10"/>
        <v>0</v>
      </c>
      <c r="AG27" s="37"/>
    </row>
    <row r="28" spans="1:33" s="12" customFormat="1" ht="18.75" hidden="1" x14ac:dyDescent="0.2">
      <c r="A28" s="192" t="s">
        <v>51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26" customFormat="1" ht="78.75" hidden="1" x14ac:dyDescent="0.2">
      <c r="A29" s="78"/>
      <c r="B29" s="79" t="s">
        <v>52</v>
      </c>
      <c r="C29" s="78"/>
      <c r="D29" s="78"/>
      <c r="E29" s="127"/>
      <c r="F29" s="127"/>
      <c r="G29" s="78"/>
      <c r="H29" s="78"/>
      <c r="I29" s="78"/>
      <c r="J29" s="78"/>
      <c r="K29" s="127"/>
      <c r="L29" s="78"/>
      <c r="M29" s="78"/>
      <c r="N29" s="78"/>
      <c r="O29" s="127"/>
      <c r="P29" s="78"/>
      <c r="Q29" s="78"/>
      <c r="R29" s="78"/>
      <c r="S29" s="78"/>
      <c r="T29" s="78"/>
      <c r="U29" s="78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55"/>
    </row>
    <row r="30" spans="1:33" s="12" customFormat="1" ht="18.75" hidden="1" x14ac:dyDescent="0.2">
      <c r="A30" s="80"/>
      <c r="B30" s="81" t="s">
        <v>41</v>
      </c>
      <c r="C30" s="82"/>
      <c r="D30" s="82"/>
      <c r="E30" s="128"/>
      <c r="F30" s="128"/>
      <c r="G30" s="82"/>
      <c r="H30" s="82"/>
      <c r="I30" s="82"/>
      <c r="J30" s="82"/>
      <c r="K30" s="128"/>
      <c r="L30" s="82"/>
      <c r="M30" s="82"/>
      <c r="N30" s="82"/>
      <c r="O30" s="128"/>
      <c r="P30" s="82"/>
      <c r="Q30" s="82"/>
      <c r="R30" s="82"/>
      <c r="S30" s="82"/>
      <c r="T30" s="82"/>
      <c r="U30" s="83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44"/>
    </row>
    <row r="31" spans="1:33" s="12" customFormat="1" ht="79.5" hidden="1" customHeight="1" x14ac:dyDescent="0.2">
      <c r="A31" s="85" t="s">
        <v>33</v>
      </c>
      <c r="B31" s="86" t="s">
        <v>53</v>
      </c>
      <c r="C31" s="34">
        <v>0</v>
      </c>
      <c r="D31" s="35">
        <v>0</v>
      </c>
      <c r="E31" s="123">
        <v>0</v>
      </c>
      <c r="F31" s="129">
        <v>0</v>
      </c>
      <c r="G31" s="34">
        <v>0</v>
      </c>
      <c r="H31" s="34">
        <v>0</v>
      </c>
      <c r="I31" s="34">
        <v>0</v>
      </c>
      <c r="J31" s="35">
        <v>0</v>
      </c>
      <c r="K31" s="123">
        <v>0</v>
      </c>
      <c r="L31" s="35">
        <v>0</v>
      </c>
      <c r="M31" s="34">
        <v>0</v>
      </c>
      <c r="N31" s="35">
        <v>0</v>
      </c>
      <c r="O31" s="129">
        <v>0</v>
      </c>
      <c r="P31" s="35">
        <v>0</v>
      </c>
      <c r="Q31" s="34">
        <v>0</v>
      </c>
      <c r="R31" s="35">
        <v>0</v>
      </c>
      <c r="S31" s="35">
        <v>0</v>
      </c>
      <c r="T31" s="35">
        <v>0</v>
      </c>
      <c r="U31" s="35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55"/>
    </row>
    <row r="32" spans="1:33" s="12" customFormat="1" ht="18.75" hidden="1" x14ac:dyDescent="0.2">
      <c r="A32" s="87" t="s">
        <v>34</v>
      </c>
      <c r="B32" s="46" t="s">
        <v>40</v>
      </c>
      <c r="C32" s="47">
        <f>C33+C34</f>
        <v>0</v>
      </c>
      <c r="D32" s="47">
        <f t="shared" ref="D32:AF32" si="11">D33+D34</f>
        <v>0</v>
      </c>
      <c r="E32" s="117">
        <v>0</v>
      </c>
      <c r="F32" s="117">
        <f t="shared" si="11"/>
        <v>0</v>
      </c>
      <c r="G32" s="47">
        <f t="shared" si="11"/>
        <v>0</v>
      </c>
      <c r="H32" s="47">
        <f t="shared" si="11"/>
        <v>0</v>
      </c>
      <c r="I32" s="47">
        <f t="shared" si="11"/>
        <v>0</v>
      </c>
      <c r="J32" s="47">
        <f t="shared" si="11"/>
        <v>0</v>
      </c>
      <c r="K32" s="117">
        <f t="shared" si="11"/>
        <v>0</v>
      </c>
      <c r="L32" s="47">
        <f t="shared" si="11"/>
        <v>0</v>
      </c>
      <c r="M32" s="47">
        <f t="shared" si="11"/>
        <v>0</v>
      </c>
      <c r="N32" s="47">
        <f t="shared" si="11"/>
        <v>0</v>
      </c>
      <c r="O32" s="117">
        <f t="shared" si="11"/>
        <v>0</v>
      </c>
      <c r="P32" s="47">
        <f t="shared" si="11"/>
        <v>0</v>
      </c>
      <c r="Q32" s="47">
        <f t="shared" si="11"/>
        <v>0</v>
      </c>
      <c r="R32" s="47">
        <f t="shared" si="11"/>
        <v>0</v>
      </c>
      <c r="S32" s="47">
        <f t="shared" si="11"/>
        <v>0</v>
      </c>
      <c r="T32" s="47">
        <f t="shared" si="11"/>
        <v>0</v>
      </c>
      <c r="U32" s="47">
        <f t="shared" si="11"/>
        <v>0</v>
      </c>
      <c r="V32" s="47">
        <f t="shared" si="11"/>
        <v>0</v>
      </c>
      <c r="W32" s="47">
        <f t="shared" si="11"/>
        <v>0</v>
      </c>
      <c r="X32" s="47">
        <f t="shared" si="11"/>
        <v>0</v>
      </c>
      <c r="Y32" s="47">
        <f t="shared" si="11"/>
        <v>0</v>
      </c>
      <c r="Z32" s="47">
        <f t="shared" si="11"/>
        <v>0</v>
      </c>
      <c r="AA32" s="47">
        <f t="shared" si="11"/>
        <v>0</v>
      </c>
      <c r="AB32" s="47">
        <f t="shared" si="11"/>
        <v>0</v>
      </c>
      <c r="AC32" s="47">
        <f t="shared" si="11"/>
        <v>0</v>
      </c>
      <c r="AD32" s="47">
        <f t="shared" si="11"/>
        <v>0</v>
      </c>
      <c r="AE32" s="47">
        <f t="shared" si="11"/>
        <v>0</v>
      </c>
      <c r="AF32" s="47">
        <f t="shared" si="11"/>
        <v>0</v>
      </c>
      <c r="AG32" s="55"/>
    </row>
    <row r="33" spans="1:33" s="11" customFormat="1" ht="18.75" hidden="1" x14ac:dyDescent="0.2">
      <c r="A33" s="88"/>
      <c r="B33" s="33" t="s">
        <v>19</v>
      </c>
      <c r="C33" s="70">
        <f>C31</f>
        <v>0</v>
      </c>
      <c r="D33" s="54">
        <f t="shared" ref="D33:AF33" si="12">D31</f>
        <v>0</v>
      </c>
      <c r="E33" s="124">
        <v>0</v>
      </c>
      <c r="F33" s="124">
        <f t="shared" si="12"/>
        <v>0</v>
      </c>
      <c r="G33" s="54">
        <f t="shared" si="12"/>
        <v>0</v>
      </c>
      <c r="H33" s="54">
        <f t="shared" si="12"/>
        <v>0</v>
      </c>
      <c r="I33" s="54">
        <f t="shared" si="12"/>
        <v>0</v>
      </c>
      <c r="J33" s="54">
        <f t="shared" si="12"/>
        <v>0</v>
      </c>
      <c r="K33" s="124">
        <f t="shared" si="12"/>
        <v>0</v>
      </c>
      <c r="L33" s="54">
        <f t="shared" si="12"/>
        <v>0</v>
      </c>
      <c r="M33" s="54">
        <f t="shared" si="12"/>
        <v>0</v>
      </c>
      <c r="N33" s="54">
        <f t="shared" si="12"/>
        <v>0</v>
      </c>
      <c r="O33" s="124">
        <f t="shared" si="12"/>
        <v>0</v>
      </c>
      <c r="P33" s="54">
        <f t="shared" si="12"/>
        <v>0</v>
      </c>
      <c r="Q33" s="54">
        <f t="shared" si="12"/>
        <v>0</v>
      </c>
      <c r="R33" s="54">
        <f t="shared" si="12"/>
        <v>0</v>
      </c>
      <c r="S33" s="54">
        <f t="shared" si="12"/>
        <v>0</v>
      </c>
      <c r="T33" s="54">
        <f t="shared" si="12"/>
        <v>0</v>
      </c>
      <c r="U33" s="54">
        <f t="shared" si="12"/>
        <v>0</v>
      </c>
      <c r="V33" s="54">
        <f t="shared" si="12"/>
        <v>0</v>
      </c>
      <c r="W33" s="54">
        <f t="shared" si="12"/>
        <v>0</v>
      </c>
      <c r="X33" s="54">
        <f t="shared" si="12"/>
        <v>0</v>
      </c>
      <c r="Y33" s="54">
        <f t="shared" si="12"/>
        <v>0</v>
      </c>
      <c r="Z33" s="54">
        <f t="shared" si="12"/>
        <v>0</v>
      </c>
      <c r="AA33" s="54">
        <f t="shared" si="12"/>
        <v>0</v>
      </c>
      <c r="AB33" s="54">
        <f t="shared" si="12"/>
        <v>0</v>
      </c>
      <c r="AC33" s="54">
        <f t="shared" si="12"/>
        <v>0</v>
      </c>
      <c r="AD33" s="54">
        <f t="shared" si="12"/>
        <v>0</v>
      </c>
      <c r="AE33" s="54">
        <f t="shared" si="12"/>
        <v>0</v>
      </c>
      <c r="AF33" s="54">
        <f t="shared" si="12"/>
        <v>0</v>
      </c>
      <c r="AG33" s="37"/>
    </row>
    <row r="34" spans="1:33" s="11" customFormat="1" ht="18.75" hidden="1" x14ac:dyDescent="0.2">
      <c r="A34" s="89"/>
      <c r="B34" s="90" t="s">
        <v>39</v>
      </c>
      <c r="C34" s="54">
        <v>0</v>
      </c>
      <c r="D34" s="35">
        <v>0</v>
      </c>
      <c r="E34" s="123">
        <v>0</v>
      </c>
      <c r="F34" s="129">
        <v>0</v>
      </c>
      <c r="G34" s="34">
        <v>0</v>
      </c>
      <c r="H34" s="34">
        <v>0</v>
      </c>
      <c r="I34" s="34">
        <v>0</v>
      </c>
      <c r="J34" s="34">
        <v>0</v>
      </c>
      <c r="K34" s="129">
        <v>0</v>
      </c>
      <c r="L34" s="34">
        <v>0</v>
      </c>
      <c r="M34" s="54">
        <v>0</v>
      </c>
      <c r="N34" s="34">
        <v>0</v>
      </c>
      <c r="O34" s="124">
        <v>0</v>
      </c>
      <c r="P34" s="34">
        <v>0</v>
      </c>
      <c r="Q34" s="54">
        <v>0</v>
      </c>
      <c r="R34" s="34">
        <v>0</v>
      </c>
      <c r="S34" s="34">
        <v>0</v>
      </c>
      <c r="T34" s="34">
        <v>0</v>
      </c>
      <c r="U34" s="34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54">
        <v>0</v>
      </c>
      <c r="AD34" s="36">
        <v>0</v>
      </c>
      <c r="AE34" s="54">
        <v>0</v>
      </c>
      <c r="AF34" s="36">
        <v>0</v>
      </c>
      <c r="AG34" s="37"/>
    </row>
    <row r="35" spans="1:33" s="12" customFormat="1" ht="23.25" hidden="1" customHeight="1" x14ac:dyDescent="0.2">
      <c r="A35" s="195" t="s">
        <v>54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7"/>
      <c r="V35" s="60"/>
      <c r="W35" s="188" t="s">
        <v>54</v>
      </c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</row>
    <row r="36" spans="1:33" s="12" customFormat="1" ht="48" hidden="1" customHeight="1" x14ac:dyDescent="0.2">
      <c r="A36" s="32" t="s">
        <v>30</v>
      </c>
      <c r="B36" s="46" t="s">
        <v>55</v>
      </c>
      <c r="C36" s="91"/>
      <c r="D36" s="32"/>
      <c r="E36" s="130"/>
      <c r="F36" s="143"/>
      <c r="G36" s="91"/>
      <c r="H36" s="91"/>
      <c r="I36" s="92"/>
      <c r="J36" s="32"/>
      <c r="K36" s="130"/>
      <c r="L36" s="32"/>
      <c r="M36" s="32"/>
      <c r="N36" s="32"/>
      <c r="O36" s="130"/>
      <c r="P36" s="32"/>
      <c r="Q36" s="32"/>
      <c r="R36" s="32"/>
      <c r="S36" s="32"/>
      <c r="T36" s="32"/>
      <c r="U36" s="32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55"/>
    </row>
    <row r="37" spans="1:33" s="12" customFormat="1" ht="18.75" hidden="1" x14ac:dyDescent="0.2">
      <c r="A37" s="32" t="s">
        <v>31</v>
      </c>
      <c r="B37" s="64" t="s">
        <v>41</v>
      </c>
      <c r="C37" s="91"/>
      <c r="D37" s="32"/>
      <c r="E37" s="130"/>
      <c r="F37" s="143"/>
      <c r="G37" s="91"/>
      <c r="H37" s="91"/>
      <c r="I37" s="92"/>
      <c r="J37" s="32"/>
      <c r="K37" s="130"/>
      <c r="L37" s="32"/>
      <c r="M37" s="32"/>
      <c r="N37" s="32"/>
      <c r="O37" s="130"/>
      <c r="P37" s="32"/>
      <c r="Q37" s="32"/>
      <c r="R37" s="32"/>
      <c r="S37" s="32"/>
      <c r="T37" s="32"/>
      <c r="U37" s="3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55"/>
    </row>
    <row r="38" spans="1:33" s="12" customFormat="1" ht="33" hidden="1" x14ac:dyDescent="0.2">
      <c r="A38" s="32"/>
      <c r="B38" s="93" t="s">
        <v>56</v>
      </c>
      <c r="C38" s="91"/>
      <c r="D38" s="32"/>
      <c r="E38" s="130"/>
      <c r="F38" s="143"/>
      <c r="G38" s="91"/>
      <c r="H38" s="91"/>
      <c r="I38" s="92"/>
      <c r="J38" s="32"/>
      <c r="K38" s="130"/>
      <c r="L38" s="32"/>
      <c r="M38" s="32"/>
      <c r="N38" s="32"/>
      <c r="O38" s="130"/>
      <c r="P38" s="32"/>
      <c r="Q38" s="32"/>
      <c r="R38" s="32"/>
      <c r="S38" s="32"/>
      <c r="T38" s="32"/>
      <c r="U38" s="32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55"/>
    </row>
    <row r="39" spans="1:33" s="12" customFormat="1" ht="114.75" hidden="1" customHeight="1" x14ac:dyDescent="0.2">
      <c r="A39" s="32"/>
      <c r="B39" s="64" t="s">
        <v>57</v>
      </c>
      <c r="C39" s="34">
        <v>0</v>
      </c>
      <c r="D39" s="35">
        <v>0</v>
      </c>
      <c r="E39" s="123">
        <v>0</v>
      </c>
      <c r="F39" s="129">
        <v>0</v>
      </c>
      <c r="G39" s="34">
        <v>0</v>
      </c>
      <c r="H39" s="34">
        <v>0</v>
      </c>
      <c r="I39" s="34">
        <v>0</v>
      </c>
      <c r="J39" s="35">
        <v>0</v>
      </c>
      <c r="K39" s="123">
        <v>0</v>
      </c>
      <c r="L39" s="35">
        <v>0</v>
      </c>
      <c r="M39" s="35">
        <v>0</v>
      </c>
      <c r="N39" s="35">
        <v>0</v>
      </c>
      <c r="O39" s="123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55"/>
    </row>
    <row r="40" spans="1:33" s="12" customFormat="1" ht="63" hidden="1" x14ac:dyDescent="0.2">
      <c r="A40" s="32"/>
      <c r="B40" s="64" t="s">
        <v>58</v>
      </c>
      <c r="C40" s="34">
        <v>0</v>
      </c>
      <c r="D40" s="35">
        <v>0</v>
      </c>
      <c r="E40" s="123">
        <v>0</v>
      </c>
      <c r="F40" s="129">
        <v>0</v>
      </c>
      <c r="G40" s="34">
        <v>0</v>
      </c>
      <c r="H40" s="34">
        <v>0</v>
      </c>
      <c r="I40" s="34">
        <v>0</v>
      </c>
      <c r="J40" s="35">
        <v>0</v>
      </c>
      <c r="K40" s="123">
        <v>0</v>
      </c>
      <c r="L40" s="35">
        <v>0</v>
      </c>
      <c r="M40" s="35">
        <v>0</v>
      </c>
      <c r="N40" s="35">
        <v>0</v>
      </c>
      <c r="O40" s="123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55"/>
    </row>
    <row r="41" spans="1:33" s="12" customFormat="1" ht="99.75" hidden="1" customHeight="1" x14ac:dyDescent="0.2">
      <c r="A41" s="32"/>
      <c r="B41" s="64" t="s">
        <v>59</v>
      </c>
      <c r="C41" s="34">
        <v>0</v>
      </c>
      <c r="D41" s="35">
        <v>0</v>
      </c>
      <c r="E41" s="123">
        <v>0</v>
      </c>
      <c r="F41" s="129">
        <v>0</v>
      </c>
      <c r="G41" s="34">
        <v>0</v>
      </c>
      <c r="H41" s="34">
        <v>0</v>
      </c>
      <c r="I41" s="34">
        <v>0</v>
      </c>
      <c r="J41" s="35">
        <v>0</v>
      </c>
      <c r="K41" s="123">
        <v>0</v>
      </c>
      <c r="L41" s="35">
        <v>0</v>
      </c>
      <c r="M41" s="35">
        <v>0</v>
      </c>
      <c r="N41" s="35">
        <v>0</v>
      </c>
      <c r="O41" s="123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55"/>
    </row>
    <row r="42" spans="1:33" s="12" customFormat="1" ht="54" hidden="1" customHeight="1" x14ac:dyDescent="0.2">
      <c r="A42" s="32"/>
      <c r="B42" s="64" t="s">
        <v>60</v>
      </c>
      <c r="C42" s="34">
        <v>0</v>
      </c>
      <c r="D42" s="35">
        <v>0</v>
      </c>
      <c r="E42" s="123">
        <v>0</v>
      </c>
      <c r="F42" s="129">
        <v>0</v>
      </c>
      <c r="G42" s="34">
        <v>0</v>
      </c>
      <c r="H42" s="34">
        <v>0</v>
      </c>
      <c r="I42" s="34">
        <v>0</v>
      </c>
      <c r="J42" s="35">
        <v>0</v>
      </c>
      <c r="K42" s="123">
        <v>0</v>
      </c>
      <c r="L42" s="35">
        <v>0</v>
      </c>
      <c r="M42" s="35">
        <v>0</v>
      </c>
      <c r="N42" s="35">
        <v>0</v>
      </c>
      <c r="O42" s="123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55"/>
    </row>
    <row r="43" spans="1:33" s="12" customFormat="1" ht="17.25" hidden="1" customHeight="1" x14ac:dyDescent="0.2">
      <c r="A43" s="87"/>
      <c r="B43" s="46" t="s">
        <v>40</v>
      </c>
      <c r="C43" s="94">
        <f>C44+C45</f>
        <v>0</v>
      </c>
      <c r="D43" s="94">
        <f t="shared" ref="D43:AF43" si="13">D44+D45</f>
        <v>0</v>
      </c>
      <c r="E43" s="131">
        <v>0</v>
      </c>
      <c r="F43" s="131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131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131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55"/>
    </row>
    <row r="44" spans="1:33" s="11" customFormat="1" ht="17.25" hidden="1" customHeight="1" x14ac:dyDescent="0.2">
      <c r="A44" s="88"/>
      <c r="B44" s="33" t="s">
        <v>19</v>
      </c>
      <c r="C44" s="69">
        <f>C42+C41+C40+C39</f>
        <v>0</v>
      </c>
      <c r="D44" s="34">
        <f t="shared" ref="D44:AF44" si="14">D42+D41+D40+D39</f>
        <v>0</v>
      </c>
      <c r="E44" s="129">
        <v>0</v>
      </c>
      <c r="F44" s="129">
        <f t="shared" si="14"/>
        <v>0</v>
      </c>
      <c r="G44" s="34">
        <f t="shared" si="14"/>
        <v>0</v>
      </c>
      <c r="H44" s="34">
        <f t="shared" si="14"/>
        <v>0</v>
      </c>
      <c r="I44" s="34">
        <f t="shared" si="14"/>
        <v>0</v>
      </c>
      <c r="J44" s="34">
        <f t="shared" si="14"/>
        <v>0</v>
      </c>
      <c r="K44" s="129">
        <f t="shared" si="14"/>
        <v>0</v>
      </c>
      <c r="L44" s="34">
        <f t="shared" si="14"/>
        <v>0</v>
      </c>
      <c r="M44" s="34">
        <f t="shared" si="14"/>
        <v>0</v>
      </c>
      <c r="N44" s="34">
        <f t="shared" si="14"/>
        <v>0</v>
      </c>
      <c r="O44" s="129">
        <f t="shared" si="14"/>
        <v>0</v>
      </c>
      <c r="P44" s="34">
        <f t="shared" si="14"/>
        <v>0</v>
      </c>
      <c r="Q44" s="34">
        <f t="shared" si="14"/>
        <v>0</v>
      </c>
      <c r="R44" s="34">
        <f t="shared" si="14"/>
        <v>0</v>
      </c>
      <c r="S44" s="34">
        <f t="shared" si="14"/>
        <v>0</v>
      </c>
      <c r="T44" s="34">
        <f t="shared" si="14"/>
        <v>0</v>
      </c>
      <c r="U44" s="34">
        <f t="shared" si="14"/>
        <v>0</v>
      </c>
      <c r="V44" s="34">
        <f t="shared" si="14"/>
        <v>0</v>
      </c>
      <c r="W44" s="34">
        <f t="shared" si="14"/>
        <v>0</v>
      </c>
      <c r="X44" s="34">
        <f t="shared" si="14"/>
        <v>0</v>
      </c>
      <c r="Y44" s="34">
        <f t="shared" si="14"/>
        <v>0</v>
      </c>
      <c r="Z44" s="34">
        <f t="shared" si="14"/>
        <v>0</v>
      </c>
      <c r="AA44" s="34">
        <f t="shared" si="14"/>
        <v>0</v>
      </c>
      <c r="AB44" s="34">
        <f t="shared" si="14"/>
        <v>0</v>
      </c>
      <c r="AC44" s="34">
        <f t="shared" si="14"/>
        <v>0</v>
      </c>
      <c r="AD44" s="34">
        <f t="shared" si="14"/>
        <v>0</v>
      </c>
      <c r="AE44" s="34">
        <f t="shared" si="14"/>
        <v>0</v>
      </c>
      <c r="AF44" s="34">
        <f t="shared" si="14"/>
        <v>0</v>
      </c>
      <c r="AG44" s="37"/>
    </row>
    <row r="45" spans="1:33" s="11" customFormat="1" ht="18.75" hidden="1" x14ac:dyDescent="0.2">
      <c r="A45" s="88"/>
      <c r="B45" s="90" t="s">
        <v>39</v>
      </c>
      <c r="C45" s="54">
        <v>0</v>
      </c>
      <c r="D45" s="35">
        <v>0</v>
      </c>
      <c r="E45" s="123">
        <v>0</v>
      </c>
      <c r="F45" s="129">
        <v>0</v>
      </c>
      <c r="G45" s="34">
        <v>0</v>
      </c>
      <c r="H45" s="34">
        <v>0</v>
      </c>
      <c r="I45" s="34">
        <v>0</v>
      </c>
      <c r="J45" s="35">
        <v>0</v>
      </c>
      <c r="K45" s="123">
        <v>0</v>
      </c>
      <c r="L45" s="35">
        <v>0</v>
      </c>
      <c r="M45" s="35">
        <v>0</v>
      </c>
      <c r="N45" s="35">
        <v>0</v>
      </c>
      <c r="O45" s="123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7"/>
    </row>
    <row r="46" spans="1:33" s="12" customFormat="1" ht="128.25" customHeight="1" x14ac:dyDescent="0.2">
      <c r="A46" s="153" t="s">
        <v>74</v>
      </c>
      <c r="B46" s="154" t="s">
        <v>76</v>
      </c>
      <c r="C46" s="161">
        <f>C48</f>
        <v>1979.2</v>
      </c>
      <c r="D46" s="161">
        <f t="shared" ref="D46:AF46" si="15">D48</f>
        <v>1152.31</v>
      </c>
      <c r="E46" s="161">
        <f t="shared" si="15"/>
        <v>1152.31</v>
      </c>
      <c r="F46" s="161">
        <f t="shared" si="15"/>
        <v>1152.31</v>
      </c>
      <c r="G46" s="161">
        <f t="shared" si="15"/>
        <v>0.58220998383185119</v>
      </c>
      <c r="H46" s="161">
        <f t="shared" si="15"/>
        <v>1</v>
      </c>
      <c r="I46" s="161">
        <f t="shared" si="15"/>
        <v>0</v>
      </c>
      <c r="J46" s="161">
        <f t="shared" si="15"/>
        <v>0</v>
      </c>
      <c r="K46" s="161">
        <f t="shared" si="15"/>
        <v>164.61</v>
      </c>
      <c r="L46" s="161">
        <f t="shared" si="15"/>
        <v>164.61</v>
      </c>
      <c r="M46" s="161">
        <f t="shared" si="15"/>
        <v>164.62</v>
      </c>
      <c r="N46" s="161">
        <f t="shared" si="15"/>
        <v>164.62</v>
      </c>
      <c r="O46" s="161">
        <f t="shared" si="15"/>
        <v>164.61</v>
      </c>
      <c r="P46" s="161">
        <f t="shared" si="15"/>
        <v>164.61</v>
      </c>
      <c r="Q46" s="161">
        <f t="shared" si="15"/>
        <v>164.62</v>
      </c>
      <c r="R46" s="161">
        <f t="shared" si="15"/>
        <v>164.62</v>
      </c>
      <c r="S46" s="161">
        <f t="shared" si="15"/>
        <v>164.61</v>
      </c>
      <c r="T46" s="161">
        <f t="shared" si="15"/>
        <v>164.61</v>
      </c>
      <c r="U46" s="161">
        <f t="shared" si="15"/>
        <v>164.62</v>
      </c>
      <c r="V46" s="161">
        <f t="shared" si="15"/>
        <v>164.62</v>
      </c>
      <c r="W46" s="161">
        <f t="shared" si="15"/>
        <v>164.62</v>
      </c>
      <c r="X46" s="161">
        <f t="shared" si="15"/>
        <v>164.62</v>
      </c>
      <c r="Y46" s="161">
        <f t="shared" si="15"/>
        <v>164.61</v>
      </c>
      <c r="Z46" s="161">
        <f t="shared" si="15"/>
        <v>0</v>
      </c>
      <c r="AA46" s="161">
        <f t="shared" si="15"/>
        <v>164.62</v>
      </c>
      <c r="AB46" s="161">
        <f t="shared" si="15"/>
        <v>0</v>
      </c>
      <c r="AC46" s="161">
        <f t="shared" si="15"/>
        <v>164.62</v>
      </c>
      <c r="AD46" s="161">
        <f t="shared" si="15"/>
        <v>0</v>
      </c>
      <c r="AE46" s="161">
        <f t="shared" si="15"/>
        <v>333.04</v>
      </c>
      <c r="AF46" s="161">
        <f t="shared" si="15"/>
        <v>0</v>
      </c>
      <c r="AG46" s="199" t="s">
        <v>84</v>
      </c>
    </row>
    <row r="47" spans="1:33" s="12" customFormat="1" ht="84.75" customHeight="1" x14ac:dyDescent="0.2">
      <c r="A47" s="32" t="s">
        <v>32</v>
      </c>
      <c r="B47" s="46" t="s">
        <v>61</v>
      </c>
      <c r="C47" s="91"/>
      <c r="D47" s="32"/>
      <c r="E47" s="130"/>
      <c r="F47" s="143"/>
      <c r="G47" s="91"/>
      <c r="H47" s="91"/>
      <c r="I47" s="92"/>
      <c r="J47" s="32"/>
      <c r="K47" s="130"/>
      <c r="L47" s="32"/>
      <c r="M47" s="32"/>
      <c r="N47" s="32"/>
      <c r="O47" s="130"/>
      <c r="P47" s="32"/>
      <c r="Q47" s="32"/>
      <c r="R47" s="32"/>
      <c r="S47" s="32"/>
      <c r="T47" s="32"/>
      <c r="U47" s="32"/>
      <c r="V47" s="60"/>
      <c r="W47" s="60"/>
      <c r="X47" s="60"/>
      <c r="Y47" s="60"/>
      <c r="Z47" s="60"/>
      <c r="AA47" s="60"/>
      <c r="AB47" s="60"/>
      <c r="AC47" s="91"/>
      <c r="AD47" s="60"/>
      <c r="AE47" s="91"/>
      <c r="AF47" s="60"/>
      <c r="AG47" s="200"/>
    </row>
    <row r="48" spans="1:33" s="38" customFormat="1" ht="75" customHeight="1" x14ac:dyDescent="0.2">
      <c r="A48" s="32"/>
      <c r="B48" s="33" t="s">
        <v>62</v>
      </c>
      <c r="C48" s="34">
        <v>1979.2</v>
      </c>
      <c r="D48" s="123">
        <v>1152.31</v>
      </c>
      <c r="E48" s="123">
        <v>1152.31</v>
      </c>
      <c r="F48" s="123">
        <v>1152.31</v>
      </c>
      <c r="G48" s="146">
        <f>F48/C48</f>
        <v>0.58220998383185119</v>
      </c>
      <c r="H48" s="146">
        <f>F48/D48</f>
        <v>1</v>
      </c>
      <c r="I48" s="34">
        <v>0</v>
      </c>
      <c r="J48" s="35">
        <v>0</v>
      </c>
      <c r="K48" s="123">
        <v>164.61</v>
      </c>
      <c r="L48" s="123">
        <v>164.61</v>
      </c>
      <c r="M48" s="35">
        <v>164.62</v>
      </c>
      <c r="N48" s="35">
        <v>164.62</v>
      </c>
      <c r="O48" s="123">
        <v>164.61</v>
      </c>
      <c r="P48" s="123">
        <f>O48</f>
        <v>164.61</v>
      </c>
      <c r="Q48" s="35">
        <v>164.62</v>
      </c>
      <c r="R48" s="35">
        <v>164.62</v>
      </c>
      <c r="S48" s="35">
        <v>164.61</v>
      </c>
      <c r="T48" s="35">
        <v>164.61</v>
      </c>
      <c r="U48" s="35">
        <v>164.62</v>
      </c>
      <c r="V48" s="36">
        <v>164.62</v>
      </c>
      <c r="W48" s="36">
        <v>164.62</v>
      </c>
      <c r="X48" s="36">
        <v>164.62</v>
      </c>
      <c r="Y48" s="36">
        <v>164.61</v>
      </c>
      <c r="Z48" s="36">
        <v>0</v>
      </c>
      <c r="AA48" s="36">
        <v>164.62</v>
      </c>
      <c r="AB48" s="36">
        <v>0</v>
      </c>
      <c r="AC48" s="34">
        <v>164.62</v>
      </c>
      <c r="AD48" s="36">
        <v>0</v>
      </c>
      <c r="AE48" s="129">
        <v>333.04</v>
      </c>
      <c r="AF48" s="36">
        <v>0</v>
      </c>
      <c r="AG48" s="37"/>
    </row>
    <row r="49" spans="1:33" s="12" customFormat="1" ht="28.5" customHeight="1" x14ac:dyDescent="0.2">
      <c r="A49" s="87"/>
      <c r="B49" s="46" t="s">
        <v>40</v>
      </c>
      <c r="C49" s="166">
        <f>C50+C51</f>
        <v>1979.1999999999998</v>
      </c>
      <c r="D49" s="167">
        <f>D50+D51</f>
        <v>1152.31</v>
      </c>
      <c r="E49" s="167">
        <f>E50+E51</f>
        <v>1152.31</v>
      </c>
      <c r="F49" s="167">
        <f>F51+F50</f>
        <v>1152.31</v>
      </c>
      <c r="G49" s="168">
        <f>F49/C49</f>
        <v>0.5822099838318513</v>
      </c>
      <c r="H49" s="168">
        <f>F49/D49</f>
        <v>1</v>
      </c>
      <c r="I49" s="167">
        <f t="shared" ref="I49:M49" si="16">I50+I51</f>
        <v>0</v>
      </c>
      <c r="J49" s="167">
        <f t="shared" si="16"/>
        <v>0</v>
      </c>
      <c r="K49" s="167">
        <f>K48</f>
        <v>164.61</v>
      </c>
      <c r="L49" s="167">
        <f>L48</f>
        <v>164.61</v>
      </c>
      <c r="M49" s="167">
        <f t="shared" si="16"/>
        <v>164.62</v>
      </c>
      <c r="N49" s="167">
        <f>N48</f>
        <v>164.62</v>
      </c>
      <c r="O49" s="167">
        <f t="shared" ref="O49" si="17">O50+O51</f>
        <v>164.61</v>
      </c>
      <c r="P49" s="167">
        <f>P50+P51</f>
        <v>164.61</v>
      </c>
      <c r="Q49" s="167">
        <f t="shared" ref="Q49:R49" si="18">Q50+Q51</f>
        <v>164.62</v>
      </c>
      <c r="R49" s="167">
        <f t="shared" si="18"/>
        <v>164.62</v>
      </c>
      <c r="S49" s="167">
        <f t="shared" ref="S49" si="19">S50+S51</f>
        <v>164.61</v>
      </c>
      <c r="T49" s="167">
        <f t="shared" ref="T49" si="20">T50+T51</f>
        <v>164.61</v>
      </c>
      <c r="U49" s="167">
        <f t="shared" ref="U49" si="21">U50+U51</f>
        <v>164.62</v>
      </c>
      <c r="V49" s="167">
        <f t="shared" ref="V49" si="22">V50+V51</f>
        <v>164.62</v>
      </c>
      <c r="W49" s="167">
        <f t="shared" ref="W49" si="23">W50+W51</f>
        <v>164.62</v>
      </c>
      <c r="X49" s="167">
        <f t="shared" ref="X49" si="24">X50+X51</f>
        <v>164.62</v>
      </c>
      <c r="Y49" s="167">
        <f t="shared" ref="Y49" si="25">Y50+Y51</f>
        <v>164.61</v>
      </c>
      <c r="Z49" s="167">
        <f t="shared" ref="Z49" si="26">Z50+Z51</f>
        <v>0</v>
      </c>
      <c r="AA49" s="167">
        <f t="shared" ref="AA49" si="27">AA50+AA51</f>
        <v>164.62</v>
      </c>
      <c r="AB49" s="167">
        <f t="shared" ref="AB49" si="28">AB50+AB51</f>
        <v>0</v>
      </c>
      <c r="AC49" s="167">
        <f t="shared" ref="AC49" si="29">AC50+AC51</f>
        <v>164.62</v>
      </c>
      <c r="AD49" s="167">
        <f t="shared" ref="AD49" si="30">AD50+AD51</f>
        <v>0</v>
      </c>
      <c r="AE49" s="167">
        <f t="shared" ref="AE49" si="31">AE50+AE51</f>
        <v>333.04</v>
      </c>
      <c r="AF49" s="167">
        <f t="shared" ref="AF49" si="32">AF50+AF51</f>
        <v>0</v>
      </c>
      <c r="AG49" s="37"/>
    </row>
    <row r="50" spans="1:33" s="11" customFormat="1" ht="18.75" customHeight="1" x14ac:dyDescent="0.2">
      <c r="A50" s="88"/>
      <c r="B50" s="33" t="s">
        <v>19</v>
      </c>
      <c r="C50" s="69">
        <v>440.1</v>
      </c>
      <c r="D50" s="129">
        <v>440.1</v>
      </c>
      <c r="E50" s="129">
        <v>440.1</v>
      </c>
      <c r="F50" s="129">
        <v>441.1</v>
      </c>
      <c r="G50" s="146">
        <f t="shared" ref="G50:G64" si="33">F50/C50</f>
        <v>1.0022722108611679</v>
      </c>
      <c r="H50" s="146">
        <f t="shared" ref="H50:H64" si="34">F50/D50</f>
        <v>1.0022722108611679</v>
      </c>
      <c r="I50" s="34">
        <v>0</v>
      </c>
      <c r="J50" s="34">
        <v>0</v>
      </c>
      <c r="K50" s="129">
        <v>0</v>
      </c>
      <c r="L50" s="129">
        <v>0</v>
      </c>
      <c r="M50" s="34">
        <f>M48</f>
        <v>164.62</v>
      </c>
      <c r="N50" s="34">
        <f t="shared" ref="N50:P50" si="35">N48</f>
        <v>164.62</v>
      </c>
      <c r="O50" s="34">
        <f t="shared" si="35"/>
        <v>164.61</v>
      </c>
      <c r="P50" s="34">
        <f t="shared" si="35"/>
        <v>164.61</v>
      </c>
      <c r="Q50" s="34">
        <v>110.87</v>
      </c>
      <c r="R50" s="34">
        <v>110.87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7"/>
    </row>
    <row r="51" spans="1:33" s="11" customFormat="1" ht="18.75" customHeight="1" x14ac:dyDescent="0.2">
      <c r="A51" s="88"/>
      <c r="B51" s="33" t="s">
        <v>39</v>
      </c>
      <c r="C51" s="34">
        <v>1539.1</v>
      </c>
      <c r="D51" s="123">
        <f>D48-D50</f>
        <v>712.20999999999992</v>
      </c>
      <c r="E51" s="123">
        <f>E48-E50</f>
        <v>712.20999999999992</v>
      </c>
      <c r="F51" s="123">
        <f>F48-F50</f>
        <v>711.20999999999992</v>
      </c>
      <c r="G51" s="146">
        <f t="shared" si="33"/>
        <v>0.46209473068676499</v>
      </c>
      <c r="H51" s="146">
        <f t="shared" si="34"/>
        <v>0.99859591974277251</v>
      </c>
      <c r="I51" s="34">
        <v>0</v>
      </c>
      <c r="J51" s="35">
        <v>0</v>
      </c>
      <c r="K51" s="123">
        <f>K48</f>
        <v>164.61</v>
      </c>
      <c r="L51" s="123">
        <f>L48</f>
        <v>164.61</v>
      </c>
      <c r="M51" s="35">
        <v>0</v>
      </c>
      <c r="N51" s="35">
        <v>0</v>
      </c>
      <c r="O51" s="123">
        <v>0</v>
      </c>
      <c r="P51" s="123">
        <v>0</v>
      </c>
      <c r="Q51" s="35">
        <v>53.75</v>
      </c>
      <c r="R51" s="35">
        <v>53.75</v>
      </c>
      <c r="S51" s="35">
        <f>S48</f>
        <v>164.61</v>
      </c>
      <c r="T51" s="35">
        <f t="shared" ref="T51:AF51" si="36">T48</f>
        <v>164.61</v>
      </c>
      <c r="U51" s="35">
        <f t="shared" si="36"/>
        <v>164.62</v>
      </c>
      <c r="V51" s="35">
        <f t="shared" si="36"/>
        <v>164.62</v>
      </c>
      <c r="W51" s="35">
        <f t="shared" si="36"/>
        <v>164.62</v>
      </c>
      <c r="X51" s="35">
        <f t="shared" si="36"/>
        <v>164.62</v>
      </c>
      <c r="Y51" s="35">
        <f t="shared" si="36"/>
        <v>164.61</v>
      </c>
      <c r="Z51" s="35">
        <f t="shared" si="36"/>
        <v>0</v>
      </c>
      <c r="AA51" s="35">
        <f t="shared" si="36"/>
        <v>164.62</v>
      </c>
      <c r="AB51" s="35">
        <f t="shared" si="36"/>
        <v>0</v>
      </c>
      <c r="AC51" s="35">
        <f t="shared" si="36"/>
        <v>164.62</v>
      </c>
      <c r="AD51" s="35">
        <f t="shared" si="36"/>
        <v>0</v>
      </c>
      <c r="AE51" s="35">
        <f t="shared" si="36"/>
        <v>333.04</v>
      </c>
      <c r="AF51" s="35">
        <f t="shared" si="36"/>
        <v>0</v>
      </c>
      <c r="AG51" s="37"/>
    </row>
    <row r="52" spans="1:33" s="12" customFormat="1" ht="35.25" hidden="1" customHeight="1" x14ac:dyDescent="0.2">
      <c r="A52" s="89" t="s">
        <v>35</v>
      </c>
      <c r="B52" s="46" t="s">
        <v>63</v>
      </c>
      <c r="C52" s="91"/>
      <c r="D52" s="130"/>
      <c r="E52" s="130"/>
      <c r="F52" s="143"/>
      <c r="G52" s="146" t="e">
        <f t="shared" si="33"/>
        <v>#DIV/0!</v>
      </c>
      <c r="H52" s="146" t="e">
        <f t="shared" si="34"/>
        <v>#DIV/0!</v>
      </c>
      <c r="I52" s="92"/>
      <c r="J52" s="95"/>
      <c r="K52" s="132"/>
      <c r="L52" s="132"/>
      <c r="M52" s="95"/>
      <c r="N52" s="95"/>
      <c r="O52" s="132"/>
      <c r="P52" s="132"/>
      <c r="Q52" s="95"/>
      <c r="R52" s="95"/>
      <c r="S52" s="95"/>
      <c r="T52" s="95"/>
      <c r="U52" s="95"/>
      <c r="V52" s="60"/>
      <c r="W52" s="60"/>
      <c r="X52" s="60"/>
      <c r="Y52" s="60"/>
      <c r="Z52" s="60"/>
      <c r="AA52" s="60"/>
      <c r="AB52" s="60"/>
      <c r="AC52" s="60"/>
      <c r="AD52" s="60"/>
      <c r="AE52" s="150"/>
      <c r="AF52" s="60"/>
      <c r="AG52" s="55"/>
    </row>
    <row r="53" spans="1:33" s="12" customFormat="1" ht="20.25" hidden="1" customHeight="1" x14ac:dyDescent="0.2">
      <c r="A53" s="89"/>
      <c r="B53" s="33" t="s">
        <v>41</v>
      </c>
      <c r="C53" s="91"/>
      <c r="D53" s="130"/>
      <c r="E53" s="130"/>
      <c r="F53" s="143"/>
      <c r="G53" s="146" t="e">
        <f t="shared" si="33"/>
        <v>#DIV/0!</v>
      </c>
      <c r="H53" s="146" t="e">
        <f t="shared" si="34"/>
        <v>#DIV/0!</v>
      </c>
      <c r="I53" s="92"/>
      <c r="J53" s="95"/>
      <c r="K53" s="132"/>
      <c r="L53" s="132"/>
      <c r="M53" s="95"/>
      <c r="N53" s="95"/>
      <c r="O53" s="132"/>
      <c r="P53" s="132"/>
      <c r="Q53" s="95"/>
      <c r="R53" s="95"/>
      <c r="S53" s="95"/>
      <c r="T53" s="95"/>
      <c r="U53" s="95"/>
      <c r="V53" s="60"/>
      <c r="W53" s="60"/>
      <c r="X53" s="60"/>
      <c r="Y53" s="60"/>
      <c r="Z53" s="60"/>
      <c r="AA53" s="60"/>
      <c r="AB53" s="60"/>
      <c r="AC53" s="60"/>
      <c r="AD53" s="60"/>
      <c r="AE53" s="150"/>
      <c r="AF53" s="60"/>
      <c r="AG53" s="55"/>
    </row>
    <row r="54" spans="1:33" s="12" customFormat="1" ht="131.25" hidden="1" customHeight="1" x14ac:dyDescent="0.2">
      <c r="A54" s="89"/>
      <c r="B54" s="33" t="s">
        <v>65</v>
      </c>
      <c r="C54" s="96" t="s">
        <v>67</v>
      </c>
      <c r="D54" s="133" t="s">
        <v>67</v>
      </c>
      <c r="E54" s="133"/>
      <c r="F54" s="133" t="s">
        <v>67</v>
      </c>
      <c r="G54" s="146" t="e">
        <f t="shared" si="33"/>
        <v>#VALUE!</v>
      </c>
      <c r="H54" s="146" t="e">
        <f t="shared" si="34"/>
        <v>#VALUE!</v>
      </c>
      <c r="I54" s="96" t="s">
        <v>67</v>
      </c>
      <c r="J54" s="96" t="s">
        <v>67</v>
      </c>
      <c r="K54" s="133" t="s">
        <v>67</v>
      </c>
      <c r="L54" s="133" t="s">
        <v>67</v>
      </c>
      <c r="M54" s="96" t="s">
        <v>67</v>
      </c>
      <c r="N54" s="96" t="s">
        <v>67</v>
      </c>
      <c r="O54" s="133" t="s">
        <v>67</v>
      </c>
      <c r="P54" s="133" t="s">
        <v>67</v>
      </c>
      <c r="Q54" s="96" t="s">
        <v>67</v>
      </c>
      <c r="R54" s="96" t="s">
        <v>67</v>
      </c>
      <c r="S54" s="96" t="s">
        <v>67</v>
      </c>
      <c r="T54" s="96" t="s">
        <v>67</v>
      </c>
      <c r="U54" s="96" t="s">
        <v>67</v>
      </c>
      <c r="V54" s="96" t="s">
        <v>67</v>
      </c>
      <c r="W54" s="96" t="s">
        <v>67</v>
      </c>
      <c r="X54" s="96" t="s">
        <v>67</v>
      </c>
      <c r="Y54" s="96" t="s">
        <v>67</v>
      </c>
      <c r="Z54" s="96" t="s">
        <v>67</v>
      </c>
      <c r="AA54" s="96" t="s">
        <v>67</v>
      </c>
      <c r="AB54" s="96" t="s">
        <v>67</v>
      </c>
      <c r="AC54" s="96" t="s">
        <v>67</v>
      </c>
      <c r="AD54" s="96" t="s">
        <v>67</v>
      </c>
      <c r="AE54" s="133" t="s">
        <v>67</v>
      </c>
      <c r="AF54" s="96" t="s">
        <v>67</v>
      </c>
      <c r="AG54" s="55"/>
    </row>
    <row r="55" spans="1:33" s="12" customFormat="1" ht="21" hidden="1" customHeight="1" x14ac:dyDescent="0.2">
      <c r="A55" s="97"/>
      <c r="B55" s="46" t="s">
        <v>40</v>
      </c>
      <c r="C55" s="98" t="s">
        <v>67</v>
      </c>
      <c r="D55" s="134" t="s">
        <v>67</v>
      </c>
      <c r="E55" s="134"/>
      <c r="F55" s="134" t="s">
        <v>67</v>
      </c>
      <c r="G55" s="146" t="e">
        <f t="shared" si="33"/>
        <v>#VALUE!</v>
      </c>
      <c r="H55" s="146" t="e">
        <f t="shared" si="34"/>
        <v>#VALUE!</v>
      </c>
      <c r="I55" s="98" t="s">
        <v>67</v>
      </c>
      <c r="J55" s="98" t="s">
        <v>67</v>
      </c>
      <c r="K55" s="134" t="s">
        <v>67</v>
      </c>
      <c r="L55" s="134" t="s">
        <v>67</v>
      </c>
      <c r="M55" s="98" t="s">
        <v>67</v>
      </c>
      <c r="N55" s="98" t="s">
        <v>67</v>
      </c>
      <c r="O55" s="134" t="s">
        <v>67</v>
      </c>
      <c r="P55" s="134" t="s">
        <v>67</v>
      </c>
      <c r="Q55" s="98" t="s">
        <v>67</v>
      </c>
      <c r="R55" s="98" t="s">
        <v>67</v>
      </c>
      <c r="S55" s="98" t="s">
        <v>67</v>
      </c>
      <c r="T55" s="98" t="s">
        <v>67</v>
      </c>
      <c r="U55" s="98" t="s">
        <v>67</v>
      </c>
      <c r="V55" s="98" t="s">
        <v>67</v>
      </c>
      <c r="W55" s="98" t="s">
        <v>67</v>
      </c>
      <c r="X55" s="98" t="s">
        <v>67</v>
      </c>
      <c r="Y55" s="98" t="s">
        <v>67</v>
      </c>
      <c r="Z55" s="98" t="s">
        <v>67</v>
      </c>
      <c r="AA55" s="98" t="s">
        <v>67</v>
      </c>
      <c r="AB55" s="98" t="s">
        <v>67</v>
      </c>
      <c r="AC55" s="98" t="s">
        <v>67</v>
      </c>
      <c r="AD55" s="98" t="s">
        <v>67</v>
      </c>
      <c r="AE55" s="134" t="s">
        <v>67</v>
      </c>
      <c r="AF55" s="98" t="s">
        <v>67</v>
      </c>
      <c r="AG55" s="55"/>
    </row>
    <row r="56" spans="1:33" s="11" customFormat="1" ht="18.75" hidden="1" customHeight="1" x14ac:dyDescent="0.2">
      <c r="A56" s="99"/>
      <c r="B56" s="33" t="s">
        <v>19</v>
      </c>
      <c r="C56" s="96" t="s">
        <v>67</v>
      </c>
      <c r="D56" s="133" t="s">
        <v>67</v>
      </c>
      <c r="E56" s="133"/>
      <c r="F56" s="133" t="s">
        <v>67</v>
      </c>
      <c r="G56" s="146" t="e">
        <f t="shared" si="33"/>
        <v>#VALUE!</v>
      </c>
      <c r="H56" s="146" t="e">
        <f t="shared" si="34"/>
        <v>#VALUE!</v>
      </c>
      <c r="I56" s="96" t="s">
        <v>67</v>
      </c>
      <c r="J56" s="96" t="s">
        <v>67</v>
      </c>
      <c r="K56" s="133" t="s">
        <v>67</v>
      </c>
      <c r="L56" s="133" t="s">
        <v>67</v>
      </c>
      <c r="M56" s="96" t="s">
        <v>67</v>
      </c>
      <c r="N56" s="96" t="s">
        <v>67</v>
      </c>
      <c r="O56" s="133" t="s">
        <v>67</v>
      </c>
      <c r="P56" s="133" t="s">
        <v>67</v>
      </c>
      <c r="Q56" s="96" t="s">
        <v>67</v>
      </c>
      <c r="R56" s="96" t="s">
        <v>67</v>
      </c>
      <c r="S56" s="96" t="s">
        <v>67</v>
      </c>
      <c r="T56" s="96" t="s">
        <v>67</v>
      </c>
      <c r="U56" s="96" t="s">
        <v>67</v>
      </c>
      <c r="V56" s="96" t="s">
        <v>67</v>
      </c>
      <c r="W56" s="96" t="s">
        <v>67</v>
      </c>
      <c r="X56" s="96" t="s">
        <v>67</v>
      </c>
      <c r="Y56" s="96" t="s">
        <v>67</v>
      </c>
      <c r="Z56" s="96" t="s">
        <v>67</v>
      </c>
      <c r="AA56" s="96" t="s">
        <v>67</v>
      </c>
      <c r="AB56" s="96" t="s">
        <v>67</v>
      </c>
      <c r="AC56" s="96" t="s">
        <v>67</v>
      </c>
      <c r="AD56" s="96" t="s">
        <v>67</v>
      </c>
      <c r="AE56" s="133" t="s">
        <v>67</v>
      </c>
      <c r="AF56" s="96" t="s">
        <v>67</v>
      </c>
      <c r="AG56" s="37"/>
    </row>
    <row r="57" spans="1:33" s="11" customFormat="1" ht="18.75" hidden="1" x14ac:dyDescent="0.2">
      <c r="A57" s="33"/>
      <c r="B57" s="33" t="s">
        <v>39</v>
      </c>
      <c r="C57" s="96" t="s">
        <v>67</v>
      </c>
      <c r="D57" s="133" t="s">
        <v>67</v>
      </c>
      <c r="E57" s="133"/>
      <c r="F57" s="133" t="s">
        <v>67</v>
      </c>
      <c r="G57" s="146" t="e">
        <f t="shared" si="33"/>
        <v>#VALUE!</v>
      </c>
      <c r="H57" s="146" t="e">
        <f t="shared" si="34"/>
        <v>#VALUE!</v>
      </c>
      <c r="I57" s="96" t="s">
        <v>67</v>
      </c>
      <c r="J57" s="96" t="s">
        <v>67</v>
      </c>
      <c r="K57" s="133" t="s">
        <v>67</v>
      </c>
      <c r="L57" s="133" t="s">
        <v>67</v>
      </c>
      <c r="M57" s="96" t="s">
        <v>67</v>
      </c>
      <c r="N57" s="96" t="s">
        <v>67</v>
      </c>
      <c r="O57" s="133" t="s">
        <v>67</v>
      </c>
      <c r="P57" s="133" t="s">
        <v>67</v>
      </c>
      <c r="Q57" s="96" t="s">
        <v>67</v>
      </c>
      <c r="R57" s="96" t="s">
        <v>67</v>
      </c>
      <c r="S57" s="96" t="s">
        <v>67</v>
      </c>
      <c r="T57" s="96" t="s">
        <v>67</v>
      </c>
      <c r="U57" s="96" t="s">
        <v>67</v>
      </c>
      <c r="V57" s="96" t="s">
        <v>67</v>
      </c>
      <c r="W57" s="96" t="s">
        <v>67</v>
      </c>
      <c r="X57" s="96" t="s">
        <v>67</v>
      </c>
      <c r="Y57" s="96" t="s">
        <v>67</v>
      </c>
      <c r="Z57" s="96" t="s">
        <v>67</v>
      </c>
      <c r="AA57" s="96" t="s">
        <v>67</v>
      </c>
      <c r="AB57" s="96" t="s">
        <v>67</v>
      </c>
      <c r="AC57" s="96" t="s">
        <v>67</v>
      </c>
      <c r="AD57" s="96" t="s">
        <v>67</v>
      </c>
      <c r="AE57" s="133" t="s">
        <v>67</v>
      </c>
      <c r="AF57" s="96" t="s">
        <v>67</v>
      </c>
      <c r="AG57" s="37"/>
    </row>
    <row r="58" spans="1:33" s="12" customFormat="1" ht="63" hidden="1" x14ac:dyDescent="0.2">
      <c r="A58" s="100"/>
      <c r="B58" s="46" t="s">
        <v>64</v>
      </c>
      <c r="C58" s="96"/>
      <c r="D58" s="140"/>
      <c r="E58" s="140"/>
      <c r="F58" s="134"/>
      <c r="G58" s="146" t="e">
        <f t="shared" si="33"/>
        <v>#DIV/0!</v>
      </c>
      <c r="H58" s="146" t="e">
        <f t="shared" si="34"/>
        <v>#DIV/0!</v>
      </c>
      <c r="I58" s="101"/>
      <c r="J58" s="102"/>
      <c r="K58" s="135"/>
      <c r="L58" s="135"/>
      <c r="M58" s="102"/>
      <c r="N58" s="102"/>
      <c r="O58" s="135"/>
      <c r="P58" s="135"/>
      <c r="Q58" s="102"/>
      <c r="R58" s="102"/>
      <c r="S58" s="102"/>
      <c r="T58" s="102"/>
      <c r="U58" s="102"/>
      <c r="V58" s="103"/>
      <c r="W58" s="103"/>
      <c r="X58" s="103"/>
      <c r="Y58" s="103"/>
      <c r="Z58" s="103"/>
      <c r="AA58" s="103"/>
      <c r="AB58" s="103"/>
      <c r="AC58" s="103"/>
      <c r="AD58" s="103"/>
      <c r="AE58" s="151"/>
      <c r="AF58" s="103"/>
      <c r="AG58" s="55"/>
    </row>
    <row r="59" spans="1:33" ht="132.75" hidden="1" customHeight="1" x14ac:dyDescent="0.2">
      <c r="A59" s="89" t="s">
        <v>28</v>
      </c>
      <c r="B59" s="64" t="s">
        <v>66</v>
      </c>
      <c r="C59" s="96" t="s">
        <v>67</v>
      </c>
      <c r="D59" s="133" t="s">
        <v>67</v>
      </c>
      <c r="E59" s="133"/>
      <c r="F59" s="133" t="s">
        <v>67</v>
      </c>
      <c r="G59" s="146" t="e">
        <f t="shared" si="33"/>
        <v>#VALUE!</v>
      </c>
      <c r="H59" s="146" t="e">
        <f t="shared" si="34"/>
        <v>#VALUE!</v>
      </c>
      <c r="I59" s="96" t="s">
        <v>67</v>
      </c>
      <c r="J59" s="96" t="s">
        <v>67</v>
      </c>
      <c r="K59" s="133" t="s">
        <v>67</v>
      </c>
      <c r="L59" s="133" t="s">
        <v>67</v>
      </c>
      <c r="M59" s="96" t="s">
        <v>67</v>
      </c>
      <c r="N59" s="96" t="s">
        <v>67</v>
      </c>
      <c r="O59" s="133" t="s">
        <v>67</v>
      </c>
      <c r="P59" s="133" t="s">
        <v>67</v>
      </c>
      <c r="Q59" s="96" t="s">
        <v>67</v>
      </c>
      <c r="R59" s="96" t="s">
        <v>67</v>
      </c>
      <c r="S59" s="96" t="s">
        <v>67</v>
      </c>
      <c r="T59" s="96" t="s">
        <v>67</v>
      </c>
      <c r="U59" s="96" t="s">
        <v>67</v>
      </c>
      <c r="V59" s="96" t="s">
        <v>67</v>
      </c>
      <c r="W59" s="96" t="s">
        <v>67</v>
      </c>
      <c r="X59" s="96" t="s">
        <v>67</v>
      </c>
      <c r="Y59" s="96" t="s">
        <v>67</v>
      </c>
      <c r="Z59" s="96" t="s">
        <v>67</v>
      </c>
      <c r="AA59" s="96" t="s">
        <v>67</v>
      </c>
      <c r="AB59" s="96" t="s">
        <v>67</v>
      </c>
      <c r="AC59" s="96" t="s">
        <v>67</v>
      </c>
      <c r="AD59" s="96" t="s">
        <v>67</v>
      </c>
      <c r="AE59" s="133" t="s">
        <v>67</v>
      </c>
      <c r="AF59" s="96" t="s">
        <v>67</v>
      </c>
      <c r="AG59" s="104"/>
    </row>
    <row r="60" spans="1:33" ht="69" hidden="1" customHeight="1" x14ac:dyDescent="0.2">
      <c r="A60" s="89" t="s">
        <v>36</v>
      </c>
      <c r="B60" s="64" t="s">
        <v>68</v>
      </c>
      <c r="C60" s="96" t="s">
        <v>67</v>
      </c>
      <c r="D60" s="133" t="s">
        <v>67</v>
      </c>
      <c r="E60" s="133"/>
      <c r="F60" s="133" t="s">
        <v>67</v>
      </c>
      <c r="G60" s="146" t="e">
        <f t="shared" si="33"/>
        <v>#VALUE!</v>
      </c>
      <c r="H60" s="146" t="e">
        <f t="shared" si="34"/>
        <v>#VALUE!</v>
      </c>
      <c r="I60" s="96" t="s">
        <v>67</v>
      </c>
      <c r="J60" s="96" t="s">
        <v>67</v>
      </c>
      <c r="K60" s="133" t="s">
        <v>67</v>
      </c>
      <c r="L60" s="133" t="s">
        <v>67</v>
      </c>
      <c r="M60" s="96" t="s">
        <v>67</v>
      </c>
      <c r="N60" s="96" t="s">
        <v>67</v>
      </c>
      <c r="O60" s="133" t="s">
        <v>67</v>
      </c>
      <c r="P60" s="133" t="s">
        <v>67</v>
      </c>
      <c r="Q60" s="96" t="s">
        <v>67</v>
      </c>
      <c r="R60" s="96" t="s">
        <v>67</v>
      </c>
      <c r="S60" s="96" t="s">
        <v>67</v>
      </c>
      <c r="T60" s="96" t="s">
        <v>67</v>
      </c>
      <c r="U60" s="96" t="s">
        <v>67</v>
      </c>
      <c r="V60" s="96" t="s">
        <v>67</v>
      </c>
      <c r="W60" s="96" t="s">
        <v>67</v>
      </c>
      <c r="X60" s="96" t="s">
        <v>67</v>
      </c>
      <c r="Y60" s="96" t="s">
        <v>67</v>
      </c>
      <c r="Z60" s="96" t="s">
        <v>67</v>
      </c>
      <c r="AA60" s="96" t="s">
        <v>67</v>
      </c>
      <c r="AB60" s="96" t="s">
        <v>67</v>
      </c>
      <c r="AC60" s="96" t="s">
        <v>67</v>
      </c>
      <c r="AD60" s="96" t="s">
        <v>67</v>
      </c>
      <c r="AE60" s="133" t="s">
        <v>67</v>
      </c>
      <c r="AF60" s="96" t="s">
        <v>67</v>
      </c>
      <c r="AG60" s="104"/>
    </row>
    <row r="61" spans="1:33" ht="54.75" hidden="1" customHeight="1" x14ac:dyDescent="0.2">
      <c r="A61" s="89" t="s">
        <v>35</v>
      </c>
      <c r="B61" s="64" t="s">
        <v>69</v>
      </c>
      <c r="C61" s="96" t="s">
        <v>67</v>
      </c>
      <c r="D61" s="133" t="s">
        <v>67</v>
      </c>
      <c r="E61" s="133"/>
      <c r="F61" s="133" t="s">
        <v>67</v>
      </c>
      <c r="G61" s="146" t="e">
        <f t="shared" si="33"/>
        <v>#VALUE!</v>
      </c>
      <c r="H61" s="146" t="e">
        <f t="shared" si="34"/>
        <v>#VALUE!</v>
      </c>
      <c r="I61" s="96" t="s">
        <v>67</v>
      </c>
      <c r="J61" s="96" t="s">
        <v>67</v>
      </c>
      <c r="K61" s="133" t="s">
        <v>67</v>
      </c>
      <c r="L61" s="133" t="s">
        <v>67</v>
      </c>
      <c r="M61" s="96" t="s">
        <v>67</v>
      </c>
      <c r="N61" s="96" t="s">
        <v>67</v>
      </c>
      <c r="O61" s="133" t="s">
        <v>67</v>
      </c>
      <c r="P61" s="133" t="s">
        <v>67</v>
      </c>
      <c r="Q61" s="96" t="s">
        <v>67</v>
      </c>
      <c r="R61" s="96" t="s">
        <v>67</v>
      </c>
      <c r="S61" s="96" t="s">
        <v>67</v>
      </c>
      <c r="T61" s="96" t="s">
        <v>67</v>
      </c>
      <c r="U61" s="96" t="s">
        <v>67</v>
      </c>
      <c r="V61" s="96" t="s">
        <v>67</v>
      </c>
      <c r="W61" s="96" t="s">
        <v>67</v>
      </c>
      <c r="X61" s="96" t="s">
        <v>67</v>
      </c>
      <c r="Y61" s="96" t="s">
        <v>67</v>
      </c>
      <c r="Z61" s="96" t="s">
        <v>67</v>
      </c>
      <c r="AA61" s="96" t="s">
        <v>67</v>
      </c>
      <c r="AB61" s="96" t="s">
        <v>67</v>
      </c>
      <c r="AC61" s="96" t="s">
        <v>67</v>
      </c>
      <c r="AD61" s="96" t="s">
        <v>67</v>
      </c>
      <c r="AE61" s="133" t="s">
        <v>67</v>
      </c>
      <c r="AF61" s="96" t="s">
        <v>67</v>
      </c>
      <c r="AG61" s="105"/>
    </row>
    <row r="62" spans="1:33" s="30" customFormat="1" ht="23.25" customHeight="1" x14ac:dyDescent="0.2">
      <c r="A62" s="107"/>
      <c r="B62" s="59" t="s">
        <v>37</v>
      </c>
      <c r="C62" s="163">
        <f>C63+C64</f>
        <v>10553.2</v>
      </c>
      <c r="D62" s="163">
        <f>D63+D64</f>
        <v>6340.1330000000007</v>
      </c>
      <c r="E62" s="163">
        <f t="shared" ref="E62:F62" si="37">E63+E64</f>
        <v>6347.6759999999995</v>
      </c>
      <c r="F62" s="163">
        <f t="shared" si="37"/>
        <v>5313.2330000000002</v>
      </c>
      <c r="G62" s="168">
        <f t="shared" si="33"/>
        <v>0.50347126937800857</v>
      </c>
      <c r="H62" s="168">
        <f t="shared" si="34"/>
        <v>0.83803178892303987</v>
      </c>
      <c r="I62" s="163">
        <f>I63+I64</f>
        <v>0</v>
      </c>
      <c r="J62" s="163">
        <f t="shared" ref="J62:AF62" si="38">J63+J64</f>
        <v>0</v>
      </c>
      <c r="K62" s="163">
        <f t="shared" si="38"/>
        <v>1082.76</v>
      </c>
      <c r="L62" s="163">
        <f t="shared" si="38"/>
        <v>1082.76</v>
      </c>
      <c r="M62" s="163">
        <f t="shared" si="38"/>
        <v>164.62</v>
      </c>
      <c r="N62" s="163">
        <f t="shared" si="38"/>
        <v>164.62</v>
      </c>
      <c r="O62" s="163">
        <f t="shared" si="38"/>
        <v>1204.2830000000001</v>
      </c>
      <c r="P62" s="163">
        <f t="shared" si="38"/>
        <v>1159.633</v>
      </c>
      <c r="Q62" s="163">
        <f t="shared" si="38"/>
        <v>914.62</v>
      </c>
      <c r="R62" s="163">
        <f t="shared" si="38"/>
        <v>164.62</v>
      </c>
      <c r="S62" s="163">
        <f t="shared" si="38"/>
        <v>914.61</v>
      </c>
      <c r="T62" s="163">
        <f t="shared" si="38"/>
        <v>1274.9699999999998</v>
      </c>
      <c r="U62" s="163">
        <f t="shared" si="38"/>
        <v>1144.6199999999999</v>
      </c>
      <c r="V62" s="163">
        <f t="shared" si="38"/>
        <v>1302.01</v>
      </c>
      <c r="W62" s="163">
        <f t="shared" si="38"/>
        <v>914.62</v>
      </c>
      <c r="X62" s="163">
        <f t="shared" si="38"/>
        <v>164.62</v>
      </c>
      <c r="Y62" s="163">
        <f t="shared" si="38"/>
        <v>964.61</v>
      </c>
      <c r="Z62" s="163">
        <f t="shared" si="38"/>
        <v>0</v>
      </c>
      <c r="AA62" s="163">
        <f t="shared" si="38"/>
        <v>1194.6199999999999</v>
      </c>
      <c r="AB62" s="163">
        <f t="shared" si="38"/>
        <v>0</v>
      </c>
      <c r="AC62" s="163">
        <f t="shared" si="38"/>
        <v>964.62</v>
      </c>
      <c r="AD62" s="163">
        <f t="shared" si="38"/>
        <v>0</v>
      </c>
      <c r="AE62" s="163">
        <f t="shared" si="38"/>
        <v>1089.2170000000001</v>
      </c>
      <c r="AF62" s="163">
        <f t="shared" si="38"/>
        <v>0</v>
      </c>
      <c r="AG62" s="106"/>
    </row>
    <row r="63" spans="1:33" x14ac:dyDescent="0.2">
      <c r="A63" s="108"/>
      <c r="B63" s="49" t="s">
        <v>19</v>
      </c>
      <c r="C63" s="164">
        <f>C50+C26</f>
        <v>8064.1</v>
      </c>
      <c r="D63" s="164">
        <f t="shared" ref="D63:F64" si="39">D50+D26</f>
        <v>5167.9230000000007</v>
      </c>
      <c r="E63" s="164">
        <f>E50+E26</f>
        <v>5319.1660000000002</v>
      </c>
      <c r="F63" s="164">
        <f t="shared" si="39"/>
        <v>4285.723</v>
      </c>
      <c r="G63" s="146">
        <f t="shared" si="33"/>
        <v>0.53145707518507956</v>
      </c>
      <c r="H63" s="146">
        <f t="shared" si="34"/>
        <v>0.82929312220789653</v>
      </c>
      <c r="I63" s="164">
        <f>I50+I26</f>
        <v>0</v>
      </c>
      <c r="J63" s="164">
        <f t="shared" ref="J63:AF63" si="40">J50+J26</f>
        <v>0</v>
      </c>
      <c r="K63" s="164">
        <f t="shared" si="40"/>
        <v>826.17499999999995</v>
      </c>
      <c r="L63" s="164">
        <f t="shared" si="40"/>
        <v>826.17499999999995</v>
      </c>
      <c r="M63" s="164">
        <f t="shared" si="40"/>
        <v>164.62</v>
      </c>
      <c r="N63" s="164">
        <f t="shared" si="40"/>
        <v>164.62</v>
      </c>
      <c r="O63" s="164">
        <f t="shared" si="40"/>
        <v>1066.258</v>
      </c>
      <c r="P63" s="164">
        <f t="shared" si="40"/>
        <v>1066.258</v>
      </c>
      <c r="Q63" s="164">
        <f t="shared" si="40"/>
        <v>860.87</v>
      </c>
      <c r="R63" s="164">
        <f t="shared" si="40"/>
        <v>110.87</v>
      </c>
      <c r="S63" s="164">
        <f t="shared" si="40"/>
        <v>750</v>
      </c>
      <c r="T63" s="164">
        <f t="shared" si="40"/>
        <v>1110.3599999999999</v>
      </c>
      <c r="U63" s="164">
        <f t="shared" si="40"/>
        <v>750</v>
      </c>
      <c r="V63" s="164">
        <f t="shared" si="40"/>
        <v>1006.44</v>
      </c>
      <c r="W63" s="164">
        <f t="shared" si="40"/>
        <v>750</v>
      </c>
      <c r="X63" s="164">
        <f t="shared" si="40"/>
        <v>0</v>
      </c>
      <c r="Y63" s="164">
        <f t="shared" si="40"/>
        <v>800</v>
      </c>
      <c r="Z63" s="164">
        <f t="shared" si="40"/>
        <v>0</v>
      </c>
      <c r="AA63" s="164">
        <f t="shared" si="40"/>
        <v>800</v>
      </c>
      <c r="AB63" s="164">
        <f t="shared" si="40"/>
        <v>0</v>
      </c>
      <c r="AC63" s="164">
        <f t="shared" si="40"/>
        <v>800</v>
      </c>
      <c r="AD63" s="164">
        <f t="shared" si="40"/>
        <v>0</v>
      </c>
      <c r="AE63" s="164">
        <f t="shared" si="40"/>
        <v>496.17700000000002</v>
      </c>
      <c r="AF63" s="164">
        <f t="shared" si="40"/>
        <v>0</v>
      </c>
      <c r="AG63" s="109"/>
    </row>
    <row r="64" spans="1:33" s="29" customFormat="1" ht="18" customHeight="1" x14ac:dyDescent="0.2">
      <c r="A64" s="76"/>
      <c r="B64" s="77" t="s">
        <v>39</v>
      </c>
      <c r="C64" s="165">
        <f>K64+O64+Q64+S64+U64+W64+Y64+AA64+AC64+AE64</f>
        <v>2489.1</v>
      </c>
      <c r="D64" s="164">
        <f t="shared" si="39"/>
        <v>1172.21</v>
      </c>
      <c r="E64" s="164">
        <f t="shared" si="39"/>
        <v>1028.5099999999998</v>
      </c>
      <c r="F64" s="164">
        <f t="shared" si="39"/>
        <v>1027.5099999999998</v>
      </c>
      <c r="G64" s="146">
        <f t="shared" si="33"/>
        <v>0.41280382467558546</v>
      </c>
      <c r="H64" s="146">
        <f t="shared" si="34"/>
        <v>0.87655795463270214</v>
      </c>
      <c r="I64" s="164">
        <f t="shared" ref="I64:AF64" si="41">I51+I27</f>
        <v>0</v>
      </c>
      <c r="J64" s="164">
        <f t="shared" si="41"/>
        <v>0</v>
      </c>
      <c r="K64" s="164">
        <f t="shared" si="41"/>
        <v>256.58500000000004</v>
      </c>
      <c r="L64" s="164">
        <f t="shared" si="41"/>
        <v>256.58500000000004</v>
      </c>
      <c r="M64" s="164">
        <f t="shared" si="41"/>
        <v>0</v>
      </c>
      <c r="N64" s="164">
        <f t="shared" si="41"/>
        <v>0</v>
      </c>
      <c r="O64" s="164">
        <f t="shared" si="41"/>
        <v>138.02500000000001</v>
      </c>
      <c r="P64" s="164">
        <f t="shared" si="41"/>
        <v>93.375</v>
      </c>
      <c r="Q64" s="164">
        <f t="shared" si="41"/>
        <v>53.75</v>
      </c>
      <c r="R64" s="164">
        <f t="shared" si="41"/>
        <v>53.75</v>
      </c>
      <c r="S64" s="164">
        <f t="shared" si="41"/>
        <v>164.61</v>
      </c>
      <c r="T64" s="164">
        <f t="shared" si="41"/>
        <v>164.61</v>
      </c>
      <c r="U64" s="164">
        <f t="shared" si="41"/>
        <v>394.62</v>
      </c>
      <c r="V64" s="164">
        <f t="shared" si="41"/>
        <v>295.57</v>
      </c>
      <c r="W64" s="164">
        <f t="shared" si="41"/>
        <v>164.62</v>
      </c>
      <c r="X64" s="164">
        <f t="shared" si="41"/>
        <v>164.62</v>
      </c>
      <c r="Y64" s="164">
        <f t="shared" si="41"/>
        <v>164.61</v>
      </c>
      <c r="Z64" s="164">
        <f t="shared" si="41"/>
        <v>0</v>
      </c>
      <c r="AA64" s="164">
        <f t="shared" si="41"/>
        <v>394.62</v>
      </c>
      <c r="AB64" s="164">
        <f t="shared" si="41"/>
        <v>0</v>
      </c>
      <c r="AC64" s="164">
        <f t="shared" si="41"/>
        <v>164.62</v>
      </c>
      <c r="AD64" s="164">
        <f t="shared" si="41"/>
        <v>0</v>
      </c>
      <c r="AE64" s="164">
        <f t="shared" si="41"/>
        <v>593.04</v>
      </c>
      <c r="AF64" s="164">
        <f t="shared" si="41"/>
        <v>0</v>
      </c>
      <c r="AG64" s="37"/>
    </row>
    <row r="65" spans="1:33" x14ac:dyDescent="0.2">
      <c r="A65" s="10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10"/>
    </row>
    <row r="66" spans="1:33" ht="58.5" customHeight="1" x14ac:dyDescent="0.2">
      <c r="B66" s="190"/>
      <c r="C66" s="191"/>
      <c r="D66" s="108"/>
      <c r="E66" s="190"/>
      <c r="F66" s="198"/>
      <c r="G66" s="108"/>
      <c r="H66" s="108"/>
      <c r="I66" s="108"/>
      <c r="J66" s="108"/>
      <c r="K66" s="108"/>
      <c r="L66" s="190" t="s">
        <v>82</v>
      </c>
      <c r="M66" s="191"/>
      <c r="N66" s="108"/>
      <c r="O66" s="108"/>
      <c r="P66" s="108"/>
      <c r="Q66" s="108"/>
      <c r="R66" s="190" t="s">
        <v>83</v>
      </c>
      <c r="S66" s="198"/>
    </row>
    <row r="67" spans="1:33" ht="41.25" customHeight="1" x14ac:dyDescent="0.2">
      <c r="B67" s="190"/>
      <c r="C67" s="191"/>
      <c r="D67" s="108"/>
      <c r="E67" s="4"/>
      <c r="F67" s="4"/>
      <c r="G67" s="108"/>
      <c r="H67" s="108"/>
      <c r="I67" s="108"/>
      <c r="J67" s="108"/>
      <c r="K67" s="108"/>
      <c r="L67" s="190"/>
      <c r="M67" s="191"/>
      <c r="N67" s="108"/>
      <c r="O67" s="108"/>
      <c r="P67" s="108"/>
      <c r="Q67" s="108"/>
      <c r="R67" s="201"/>
      <c r="S67" s="201"/>
    </row>
    <row r="68" spans="1:33" ht="20.25" customHeight="1" x14ac:dyDescent="0.2">
      <c r="B68" s="4"/>
      <c r="C68" s="4"/>
      <c r="D68" s="108"/>
      <c r="E68" s="4"/>
      <c r="F68" s="4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33" ht="42.75" customHeight="1" x14ac:dyDescent="0.2">
      <c r="B69" s="190"/>
      <c r="C69" s="191"/>
      <c r="D69" s="108"/>
      <c r="E69" s="190"/>
      <c r="F69" s="191"/>
      <c r="G69" s="108"/>
      <c r="H69" s="108"/>
      <c r="I69" s="108"/>
      <c r="J69" s="108"/>
      <c r="K69" s="108"/>
      <c r="L69" s="202"/>
      <c r="M69" s="202"/>
      <c r="N69" s="202"/>
      <c r="O69" s="108"/>
      <c r="P69" s="108"/>
      <c r="Q69" s="108"/>
      <c r="R69" s="190"/>
      <c r="S69" s="191"/>
    </row>
    <row r="70" spans="1:33" x14ac:dyDescent="0.2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</sheetData>
  <mergeCells count="39">
    <mergeCell ref="W35:AG35"/>
    <mergeCell ref="B69:C69"/>
    <mergeCell ref="E69:F69"/>
    <mergeCell ref="B67:C67"/>
    <mergeCell ref="A28:U28"/>
    <mergeCell ref="A35:U35"/>
    <mergeCell ref="B66:C66"/>
    <mergeCell ref="E66:F66"/>
    <mergeCell ref="AG46:AG47"/>
    <mergeCell ref="L66:M66"/>
    <mergeCell ref="L67:M67"/>
    <mergeCell ref="R66:S66"/>
    <mergeCell ref="R67:S67"/>
    <mergeCell ref="L69:N69"/>
    <mergeCell ref="R69:S69"/>
    <mergeCell ref="F4:F5"/>
    <mergeCell ref="AG4:AG5"/>
    <mergeCell ref="U4:V4"/>
    <mergeCell ref="W4:X4"/>
    <mergeCell ref="Y4:Z4"/>
    <mergeCell ref="AA4:AB4"/>
    <mergeCell ref="AC4:AD4"/>
    <mergeCell ref="AE4:AF4"/>
    <mergeCell ref="B8:R8"/>
    <mergeCell ref="S8:AG8"/>
    <mergeCell ref="B4:B5"/>
    <mergeCell ref="H1:I1"/>
    <mergeCell ref="P1:Q1"/>
    <mergeCell ref="P2:T2"/>
    <mergeCell ref="P3:T3"/>
    <mergeCell ref="I4:J4"/>
    <mergeCell ref="G4:H4"/>
    <mergeCell ref="K4:L4"/>
    <mergeCell ref="M4:N4"/>
    <mergeCell ref="O4:P4"/>
    <mergeCell ref="Q4:R4"/>
    <mergeCell ref="S4:T4"/>
    <mergeCell ref="C4:C5"/>
    <mergeCell ref="D4:D5"/>
  </mergeCells>
  <phoneticPr fontId="19" type="noConversion"/>
  <printOptions horizontalCentered="1"/>
  <pageMargins left="0" right="0" top="0.39370078740157483" bottom="0.39370078740157483" header="0" footer="0"/>
  <pageSetup paperSize="9" scale="44" fitToWidth="2" fitToHeight="2" orientation="landscape" r:id="rId1"/>
  <headerFooter alignWithMargins="0"/>
  <colBreaks count="1" manualBreakCount="1">
    <brk id="20" min="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август</vt:lpstr>
      <vt:lpstr>август!Заголовки_для_печати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2015-09-03T05:37:14Z</cp:lastPrinted>
  <dcterms:created xsi:type="dcterms:W3CDTF">1996-10-08T23:32:33Z</dcterms:created>
  <dcterms:modified xsi:type="dcterms:W3CDTF">2015-09-03T06:19:47Z</dcterms:modified>
</cp:coreProperties>
</file>